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120" activeTab="0"/>
  </bookViews>
  <sheets>
    <sheet name="UTCM 09 BUDGET" sheetId="1" r:id="rId1"/>
    <sheet name="UTCM 10 BUDGET" sheetId="2" r:id="rId2"/>
    <sheet name="UTCM 11 BUDGET" sheetId="3" r:id="rId3"/>
    <sheet name="UTCM CUMULATIVE" sheetId="4" r:id="rId4"/>
  </sheets>
  <definedNames>
    <definedName name="_xlnm.Print_Area" localSheetId="0">'UTCM 09 BUDGET'!$A$8:$R$133</definedName>
    <definedName name="_xlnm.Print_Area" localSheetId="1">'UTCM 10 BUDGET'!$A$3:$S$129</definedName>
    <definedName name="_xlnm.Print_Area" localSheetId="2">'UTCM 11 BUDGET'!$A$3:$S$129</definedName>
    <definedName name="_xlnm.Print_Area" localSheetId="3">'UTCM CUMULATIVE'!$A$3:$Q$128</definedName>
  </definedNames>
  <calcPr fullCalcOnLoad="1"/>
</workbook>
</file>

<file path=xl/sharedStrings.xml><?xml version="1.0" encoding="utf-8"?>
<sst xmlns="http://schemas.openxmlformats.org/spreadsheetml/2006/main" count="659" uniqueCount="173">
  <si>
    <t xml:space="preserve">University Transportation Center for Mobility </t>
  </si>
  <si>
    <t>Principal Investigator:</t>
  </si>
  <si>
    <t>Title line 1</t>
  </si>
  <si>
    <t>UTCM</t>
  </si>
  <si>
    <t>SOURCE 1</t>
  </si>
  <si>
    <t>SOURCE 2</t>
  </si>
  <si>
    <t>SOURCE 3</t>
  </si>
  <si>
    <t>SOURCE 4</t>
  </si>
  <si>
    <t>Principal Investigator</t>
  </si>
  <si>
    <t>Title</t>
  </si>
  <si>
    <t>Undergraduate Student</t>
  </si>
  <si>
    <t>To be named</t>
  </si>
  <si>
    <t>Total Direct Labor Costs</t>
  </si>
  <si>
    <t>Employee Fringe Benefits</t>
  </si>
  <si>
    <t>Institutional Medical Insurance Cost</t>
  </si>
  <si>
    <t>(person/month, by level of effort)</t>
  </si>
  <si>
    <t>hired post 9/04</t>
  </si>
  <si>
    <t>Total Other Direct Costs</t>
  </si>
  <si>
    <t xml:space="preserve">MTDC = </t>
  </si>
  <si>
    <t>Date</t>
  </si>
  <si>
    <t>Director</t>
  </si>
  <si>
    <t>Budget notes:</t>
  </si>
  <si>
    <t>scholarships and fellowships, computer operations and subcontracts &gt;$25,000 are excluded from Modified Total Direct Costs.</t>
  </si>
  <si>
    <t>The funds supporting this project are State of Texas General Revenue and not subject to indirect costs.</t>
  </si>
  <si>
    <t>Civil Engineering GAR Rates - FY08</t>
  </si>
  <si>
    <t>rate/hour</t>
  </si>
  <si>
    <t>PhD</t>
  </si>
  <si>
    <t>MS</t>
  </si>
  <si>
    <t>ME</t>
  </si>
  <si>
    <t>BUDGET template to be used for FY 2009</t>
  </si>
  <si>
    <t>BUDGET template to be used for FY 2010</t>
  </si>
  <si>
    <t>Cumulative BUDGET template to summarize multiple Fiscal Years</t>
  </si>
  <si>
    <t>PROPOSAL BUDGET  - Cumulative</t>
  </si>
  <si>
    <t>FY10</t>
  </si>
  <si>
    <t>FY09</t>
  </si>
  <si>
    <t>CHECK</t>
  </si>
  <si>
    <t>Domestic Travel</t>
  </si>
  <si>
    <t>Src 1</t>
  </si>
  <si>
    <t>Src 2</t>
  </si>
  <si>
    <t>Src 3</t>
  </si>
  <si>
    <t>Src 4</t>
  </si>
  <si>
    <t>Summer</t>
  </si>
  <si>
    <t>Hours</t>
  </si>
  <si>
    <t>FTE</t>
  </si>
  <si>
    <t>Mos</t>
  </si>
  <si>
    <t>Grad Student Work Hours</t>
  </si>
  <si>
    <t>Fall &amp; Spring</t>
  </si>
  <si>
    <t>Fall or Spring</t>
  </si>
  <si>
    <t>1 Sem &amp; Summer</t>
  </si>
  <si>
    <t>1 Year</t>
  </si>
  <si>
    <t>Tuition Hours</t>
  </si>
  <si>
    <t>(IDC Exempt)</t>
  </si>
  <si>
    <r>
      <t>Total</t>
    </r>
    <r>
      <rPr>
        <u val="single"/>
        <sz val="9"/>
        <rFont val="Times New Roman"/>
        <family val="0"/>
      </rPr>
      <t xml:space="preserve">
Est. Hours</t>
    </r>
  </si>
  <si>
    <t>BUDGET template to be used for FY 2011</t>
  </si>
  <si>
    <t>Students @ 2.4%</t>
  </si>
  <si>
    <t>Non-students @ $471/staff mo.</t>
  </si>
  <si>
    <t>Graduate Students @ $190/staff mo.</t>
  </si>
  <si>
    <t xml:space="preserve"> hours</t>
  </si>
  <si>
    <t xml:space="preserve"> total hrs</t>
  </si>
  <si>
    <t>Maximum
UTCM</t>
  </si>
  <si>
    <t>Graduate Student (hired post 9/04)</t>
  </si>
  <si>
    <t xml:space="preserve">Total Fringe + Medical </t>
  </si>
  <si>
    <t>Center representative typed name and signature:</t>
  </si>
  <si>
    <t>Melissa S. Tooley</t>
  </si>
  <si>
    <t>Principal Investigator signature:</t>
  </si>
  <si>
    <r>
      <t>FY 09</t>
    </r>
    <r>
      <rPr>
        <u val="single"/>
        <sz val="9"/>
        <color indexed="10"/>
        <rFont val="Times New Roman"/>
        <family val="0"/>
      </rPr>
      <t xml:space="preserve">
Rate/Hour</t>
    </r>
  </si>
  <si>
    <t>Total MTDC</t>
  </si>
  <si>
    <t>Project</t>
  </si>
  <si>
    <t>Totals</t>
  </si>
  <si>
    <t>FY11</t>
  </si>
  <si>
    <t>Cumulative # months</t>
  </si>
  <si>
    <r>
      <t>Total
Est. Hours</t>
    </r>
    <r>
      <rPr>
        <u val="single"/>
        <sz val="9"/>
        <rFont val="Times New Roman"/>
        <family val="0"/>
      </rPr>
      <t xml:space="preserve">
on Project</t>
    </r>
  </si>
  <si>
    <r>
      <t>Total UTCM</t>
    </r>
    <r>
      <rPr>
        <u val="single"/>
        <sz val="9"/>
        <rFont val="Times New Roman"/>
        <family val="0"/>
      </rPr>
      <t xml:space="preserve">
Hours</t>
    </r>
  </si>
  <si>
    <t>This is the MAXIMUM allowable tuition based on effort.</t>
  </si>
  <si>
    <t>Edit for fewer hours as desired.</t>
  </si>
  <si>
    <t>Last Name, First Name</t>
  </si>
  <si>
    <t>Escalate</t>
  </si>
  <si>
    <t>Name 1</t>
  </si>
  <si>
    <t>Name 2</t>
  </si>
  <si>
    <t>Name 3</t>
  </si>
  <si>
    <t>Name 4</t>
  </si>
  <si>
    <t>Name 5</t>
  </si>
  <si>
    <t>Name 6</t>
  </si>
  <si>
    <t>A. DIRECT LABOR</t>
  </si>
  <si>
    <t>B. OTHER DIRECT COSTS</t>
  </si>
  <si>
    <t>B.3.  Includes computer use and network support services.</t>
  </si>
  <si>
    <r>
      <t xml:space="preserve">% Effort </t>
    </r>
    <r>
      <rPr>
        <u val="single"/>
        <sz val="9"/>
        <rFont val="Times New Roman"/>
        <family val="1"/>
      </rPr>
      <t>FY10</t>
    </r>
  </si>
  <si>
    <r>
      <t xml:space="preserve">% Effort
</t>
    </r>
    <r>
      <rPr>
        <u val="single"/>
        <sz val="9"/>
        <rFont val="Times New Roman"/>
        <family val="1"/>
      </rPr>
      <t>FY09</t>
    </r>
  </si>
  <si>
    <r>
      <t>% Effort 
During Project</t>
    </r>
    <r>
      <rPr>
        <u val="single"/>
        <sz val="9"/>
        <rFont val="Times New Roman"/>
        <family val="1"/>
      </rPr>
      <t xml:space="preserve"> Period</t>
    </r>
  </si>
  <si>
    <r>
      <t xml:space="preserve">% Effort Paid by </t>
    </r>
    <r>
      <rPr>
        <u val="single"/>
        <sz val="9"/>
        <rFont val="Times New Roman"/>
        <family val="0"/>
      </rPr>
      <t>UTCM</t>
    </r>
  </si>
  <si>
    <t>C. TOTAL DIRECT COST AND OVERHEAD</t>
  </si>
  <si>
    <t>E. TOTAL ESTIMATED COST</t>
  </si>
  <si>
    <t xml:space="preserve">D. Per OMB Circular A-21 (rev 8/8/00) and F&amp;A Agreement negotiated with DHHS, capital equipment purchases, tuition remission, rental costs, </t>
  </si>
  <si>
    <r>
      <t xml:space="preserve">Computer leasing and network support services @ $225/staff mo. </t>
    </r>
    <r>
      <rPr>
        <sz val="10"/>
        <color indexed="10"/>
        <rFont val="Times New Roman"/>
        <family val="1"/>
      </rPr>
      <t>(applicable personnel only)</t>
    </r>
  </si>
  <si>
    <t>Item 7 (subject to IDC)</t>
  </si>
  <si>
    <t>Item 8 (subject to IDC)</t>
  </si>
  <si>
    <t>Item 5 (subject to IDC)</t>
  </si>
  <si>
    <t>Item 6 (subject to IDC)</t>
  </si>
  <si>
    <t>no IDC Item 1</t>
  </si>
  <si>
    <t>no IDC Item 2</t>
  </si>
  <si>
    <t>no IDC Item 3</t>
  </si>
  <si>
    <t>no IDC Item 4</t>
  </si>
  <si>
    <t>PROPOSAL BUDGET - FY 11</t>
  </si>
  <si>
    <t>- Year</t>
  </si>
  <si>
    <t>of</t>
  </si>
  <si>
    <t>PROPOSAL BUDGET - FY 09</t>
  </si>
  <si>
    <t>PROPOSAL BUDGET - FY 10</t>
  </si>
  <si>
    <t>Col N = Col T</t>
  </si>
  <si>
    <t>Col L = Col R</t>
  </si>
  <si>
    <t>Col M = Col S</t>
  </si>
  <si>
    <r>
      <t xml:space="preserve">% Effort </t>
    </r>
    <r>
      <rPr>
        <u val="single"/>
        <sz val="9"/>
        <rFont val="Times New Roman"/>
        <family val="1"/>
      </rPr>
      <t>FY11</t>
    </r>
  </si>
  <si>
    <r>
      <t xml:space="preserve">Proposed Budget Period This FY:  </t>
    </r>
    <r>
      <rPr>
        <b/>
        <sz val="10"/>
        <color indexed="10"/>
        <rFont val="Times New Roman"/>
        <family val="1"/>
      </rPr>
      <t xml:space="preserve"> </t>
    </r>
  </si>
  <si>
    <t>thru</t>
  </si>
  <si>
    <t># months</t>
  </si>
  <si>
    <r>
      <t xml:space="preserve">Proposed Entire Budget Period:  </t>
    </r>
    <r>
      <rPr>
        <b/>
        <sz val="10"/>
        <color indexed="10"/>
        <rFont val="Times New Roman"/>
        <family val="1"/>
      </rPr>
      <t xml:space="preserve"> </t>
    </r>
  </si>
  <si>
    <t>Name</t>
  </si>
  <si>
    <t>Department Head / Director - Typed name and signature</t>
  </si>
  <si>
    <t>I agree that, upon funding of this project, my unit will provide the leverage as shown for my unit.</t>
  </si>
  <si>
    <t>Leveraged Hours</t>
  </si>
  <si>
    <r>
      <t>FY 10</t>
    </r>
    <r>
      <rPr>
        <u val="single"/>
        <sz val="9"/>
        <rFont val="Times New Roman"/>
        <family val="1"/>
      </rPr>
      <t xml:space="preserve">
Rate/Hour</t>
    </r>
  </si>
  <si>
    <t>This is the MAXIMUM allowable UTCM tuition based on effort.</t>
  </si>
  <si>
    <t xml:space="preserve">You may edit to fewer UTCM hours, and include </t>
  </si>
  <si>
    <t>any leveraged assistantship support as appropriate</t>
  </si>
  <si>
    <t>Complete items in green on EACH sheet as appropriate</t>
  </si>
  <si>
    <r>
      <t>FY 11</t>
    </r>
    <r>
      <rPr>
        <u val="single"/>
        <sz val="9"/>
        <rFont val="Times New Roman"/>
        <family val="1"/>
      </rPr>
      <t xml:space="preserve">
Rate/Hour</t>
    </r>
  </si>
  <si>
    <t>50% is maximum for students</t>
  </si>
  <si>
    <t>Leverage</t>
  </si>
  <si>
    <t>↓</t>
  </si>
  <si>
    <t>Set the</t>
  </si>
  <si>
    <t xml:space="preserve">print area to exclude </t>
  </si>
  <si>
    <t xml:space="preserve">unused </t>
  </si>
  <si>
    <t xml:space="preserve"> leverage approval rows</t>
  </si>
  <si>
    <t>leverage columns</t>
  </si>
  <si>
    <t xml:space="preserve">and unused </t>
  </si>
  <si>
    <t>no tuition supplement (UTCM requires that tuition be paid as line item B.4)</t>
  </si>
  <si>
    <t>Title line 2 (delete text if not used)</t>
  </si>
  <si>
    <t>Only green and blue cells on this spreadsheet can be altered.  If you need to alter information in any other cells, please contact UTCM.</t>
  </si>
  <si>
    <t>Complete items in blue on THIS sheet even if your project doesn't start in FY09 -- info in these cells is copied to the other sheets.</t>
  </si>
  <si>
    <t>Refer to chart on rows 120-125</t>
  </si>
  <si>
    <t>Refer to chart on rows 116-121</t>
  </si>
  <si>
    <t xml:space="preserve">Tuition @ $214/hour </t>
  </si>
  <si>
    <t>1400/mo</t>
  </si>
  <si>
    <t>1200/mo</t>
  </si>
  <si>
    <t>1300/mo</t>
  </si>
  <si>
    <t>Mark "X" in the first column only for TTI Staff (they will be assessed B.3. Computer leasing and network support services)</t>
  </si>
  <si>
    <t>D. INDIRECT COST @ 45.5%</t>
  </si>
  <si>
    <t>Use FY09 salary rates, available from TTI business office, Research Foundation, or departmental payroll offices</t>
  </si>
  <si>
    <t>HOW:</t>
  </si>
  <si>
    <t xml:space="preserve">Click &amp; drag to highlight </t>
  </si>
  <si>
    <t>the area you want to print,</t>
  </si>
  <si>
    <t xml:space="preserve">then select File | </t>
  </si>
  <si>
    <t>Print Area | Set Print Area</t>
  </si>
  <si>
    <t xml:space="preserve">Use the customary assistantship rate </t>
  </si>
  <si>
    <t>for your department</t>
  </si>
  <si>
    <t>Expendable Property, Supplies &amp; Services (e.g. long distance, reproduction, research supplies, TTI svcs)</t>
  </si>
  <si>
    <t>Name 7</t>
  </si>
  <si>
    <t>Name 8</t>
  </si>
  <si>
    <t>Name 9</t>
  </si>
  <si>
    <t>Name 10</t>
  </si>
  <si>
    <t>Name 11</t>
  </si>
  <si>
    <t>Name 12</t>
  </si>
  <si>
    <t>Others @ 17.6%</t>
  </si>
  <si>
    <t>(FICA estimated @ 17.6% and 2.4% of direct labor)</t>
  </si>
  <si>
    <t>x</t>
  </si>
  <si>
    <t>Refer to chart on rows 148-153</t>
  </si>
  <si>
    <t>CE and TTI rates on rows 139-144</t>
  </si>
  <si>
    <t>PhD1 - Name or TBN</t>
  </si>
  <si>
    <t>PhD2 - Name or TBN</t>
  </si>
  <si>
    <t>MS1 - Name or TBN</t>
  </si>
  <si>
    <t>MS2 - Name or TBN</t>
  </si>
  <si>
    <t>Refer to chart on rows 146-151</t>
  </si>
  <si>
    <t>CE and TTI rates on rows 137-142</t>
  </si>
  <si>
    <t>FORM REVISED 6/9/09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</si>
</sst>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00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_(* #,##0.000_);_(* \(#,##0.000\);_(* &quot;-&quot;???_);_(@_)"/>
    <numFmt numFmtId="171" formatCode="&quot;$&quot;#,##0"/>
    <numFmt numFmtId="172" formatCode="[$-409]h:mm:ss\ AM/PM"/>
    <numFmt numFmtId="173" formatCode="\(&quot;$&quot;* #,##0_);\(&quot;$&quot;* \(#,##0\);\(&quot;$&quot;* &quot;-&quot;_);\(@_)"/>
    <numFmt numFmtId="174" formatCode="_(&quot;$&quot;* #,##0_);_(* \(#,##0\);_(* &quot;-&quot;??_);_(@_)"/>
    <numFmt numFmtId="175" formatCode="_(&quot;$&quot;#,##0_);_(* \(#,##0\);_(* &quot;-&quot;??_);_(@_)"/>
    <numFmt numFmtId="176" formatCode="_(&quot;$&quot;#,##0_)"/>
    <numFmt numFmtId="177" formatCode="_(#,##0_);_(* \(#,##0\);_(* &quot;-&quot;??_);_(@_)"/>
    <numFmt numFmtId="178" formatCode="_(#,##0___);_(* \(#,##0\);_(* &quot;-&quot;??___);_(@___)"/>
    <numFmt numFmtId="179" formatCode="_(#,##0\);_(* \(#,##0\);_(* &quot;-&quot;??\);_(@\)"/>
    <numFmt numFmtId="180" formatCode="[$-409]mmmm\ d\,\ yyyy;@"/>
    <numFmt numFmtId="181" formatCode="[$-409]dddd\,\ mmmm\ dd\,\ yyyy"/>
    <numFmt numFmtId="182" formatCode="#,##0.000"/>
  </numFmts>
  <fonts count="59">
    <font>
      <sz val="10"/>
      <name val="Arial"/>
      <family val="0"/>
    </font>
    <font>
      <b/>
      <sz val="18"/>
      <color indexed="10"/>
      <name val="Times New Roman"/>
      <family val="1"/>
    </font>
    <font>
      <sz val="10"/>
      <name val="Times New Roman"/>
      <family val="0"/>
    </font>
    <font>
      <b/>
      <sz val="12"/>
      <name val="Times New Roman"/>
      <family val="1"/>
    </font>
    <font>
      <b/>
      <u val="single"/>
      <sz val="10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MS Sans Serif"/>
      <family val="0"/>
    </font>
    <font>
      <sz val="9"/>
      <name val="Times New Roman"/>
      <family val="0"/>
    </font>
    <font>
      <sz val="10"/>
      <color indexed="10"/>
      <name val="Times New Roman"/>
      <family val="0"/>
    </font>
    <font>
      <u val="single"/>
      <sz val="10"/>
      <name val="Times New Roman"/>
      <family val="1"/>
    </font>
    <font>
      <sz val="8"/>
      <name val="Times New Roman"/>
      <family val="0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9"/>
      <name val="Times New Roman"/>
      <family val="0"/>
    </font>
    <font>
      <u val="single"/>
      <sz val="9"/>
      <color indexed="10"/>
      <name val="Times New Roman"/>
      <family val="0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u val="singleAccounting"/>
      <sz val="10"/>
      <name val="Times New Roman"/>
      <family val="0"/>
    </font>
    <font>
      <b/>
      <sz val="12"/>
      <color indexed="10"/>
      <name val="Times New Roman"/>
      <family val="1"/>
    </font>
    <font>
      <b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/>
      <right style="medium">
        <color indexed="10"/>
      </right>
      <top style="medium">
        <color indexed="10"/>
      </top>
      <bottom>
        <color indexed="63"/>
      </bottom>
    </border>
    <border>
      <left style="medium"/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1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1" fontId="2" fillId="33" borderId="10" xfId="56" applyFill="1" applyBorder="1" applyAlignment="1" applyProtection="1">
      <alignment horizontal="center"/>
      <protection locked="0"/>
    </xf>
    <xf numFmtId="1" fontId="2" fillId="33" borderId="11" xfId="56" applyFill="1" applyBorder="1" applyAlignment="1" applyProtection="1">
      <alignment horizontal="center"/>
      <protection locked="0"/>
    </xf>
    <xf numFmtId="1" fontId="10" fillId="33" borderId="12" xfId="56" applyFont="1" applyFill="1" applyBorder="1" applyAlignment="1" applyProtection="1">
      <alignment horizontal="center"/>
      <protection locked="0"/>
    </xf>
    <xf numFmtId="1" fontId="10" fillId="33" borderId="13" xfId="56" applyFont="1" applyFill="1" applyBorder="1" applyAlignment="1" applyProtection="1">
      <alignment horizontal="center"/>
      <protection locked="0"/>
    </xf>
    <xf numFmtId="1" fontId="10" fillId="33" borderId="14" xfId="56" applyFont="1" applyFill="1" applyBorder="1" applyAlignment="1" applyProtection="1">
      <alignment horizontal="center"/>
      <protection locked="0"/>
    </xf>
    <xf numFmtId="175" fontId="2" fillId="33" borderId="15" xfId="46" applyNumberFormat="1" applyFont="1" applyFill="1" applyBorder="1" applyAlignment="1" applyProtection="1">
      <alignment/>
      <protection locked="0"/>
    </xf>
    <xf numFmtId="175" fontId="2" fillId="33" borderId="15" xfId="56" applyNumberFormat="1" applyFill="1" applyBorder="1" applyProtection="1">
      <alignment/>
      <protection locked="0"/>
    </xf>
    <xf numFmtId="175" fontId="10" fillId="33" borderId="15" xfId="46" applyNumberFormat="1" applyFont="1" applyFill="1" applyBorder="1" applyAlignment="1" applyProtection="1">
      <alignment/>
      <protection locked="0"/>
    </xf>
    <xf numFmtId="178" fontId="2" fillId="33" borderId="10" xfId="56" applyNumberFormat="1" applyFill="1" applyBorder="1" applyAlignment="1" applyProtection="1">
      <alignment horizontal="right"/>
      <protection locked="0"/>
    </xf>
    <xf numFmtId="178" fontId="2" fillId="33" borderId="11" xfId="56" applyNumberFormat="1" applyFill="1" applyBorder="1" applyAlignment="1" applyProtection="1">
      <alignment horizontal="right"/>
      <protection locked="0"/>
    </xf>
    <xf numFmtId="3" fontId="2" fillId="33" borderId="16" xfId="56" applyNumberFormat="1" applyFill="1" applyBorder="1" applyAlignment="1" applyProtection="1">
      <alignment horizontal="center"/>
      <protection locked="0"/>
    </xf>
    <xf numFmtId="3" fontId="2" fillId="33" borderId="0" xfId="56" applyNumberFormat="1" applyFill="1" applyAlignment="1" applyProtection="1">
      <alignment horizontal="center"/>
      <protection locked="0"/>
    </xf>
    <xf numFmtId="3" fontId="2" fillId="33" borderId="17" xfId="56" applyNumberFormat="1" applyFill="1" applyBorder="1" applyAlignment="1" applyProtection="1">
      <alignment horizontal="center"/>
      <protection locked="0"/>
    </xf>
    <xf numFmtId="3" fontId="2" fillId="33" borderId="17" xfId="56" applyNumberFormat="1" applyFont="1" applyFill="1" applyBorder="1" applyAlignment="1" applyProtection="1">
      <alignment horizontal="center"/>
      <protection locked="0"/>
    </xf>
    <xf numFmtId="3" fontId="2" fillId="33" borderId="0" xfId="56" applyNumberFormat="1" applyFont="1" applyFill="1" applyAlignment="1" applyProtection="1">
      <alignment horizontal="center"/>
      <protection locked="0"/>
    </xf>
    <xf numFmtId="3" fontId="2" fillId="33" borderId="18" xfId="56" applyNumberFormat="1" applyFill="1" applyBorder="1" applyAlignment="1" applyProtection="1">
      <alignment horizontal="center"/>
      <protection locked="0"/>
    </xf>
    <xf numFmtId="1" fontId="1" fillId="0" borderId="0" xfId="56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2" fillId="0" borderId="0" xfId="56" applyProtection="1">
      <alignment/>
      <protection/>
    </xf>
    <xf numFmtId="1" fontId="3" fillId="0" borderId="0" xfId="56" applyFont="1" applyAlignment="1" applyProtection="1">
      <alignment horizontal="center"/>
      <protection/>
    </xf>
    <xf numFmtId="1" fontId="17" fillId="0" borderId="0" xfId="56" applyFont="1" applyAlignment="1" applyProtection="1">
      <alignment horizontal="right"/>
      <protection/>
    </xf>
    <xf numFmtId="1" fontId="2" fillId="0" borderId="0" xfId="56" applyBorder="1" applyAlignment="1" applyProtection="1">
      <alignment horizontal="center"/>
      <protection/>
    </xf>
    <xf numFmtId="1" fontId="2" fillId="0" borderId="0" xfId="56" applyAlignment="1" applyProtection="1">
      <alignment/>
      <protection/>
    </xf>
    <xf numFmtId="1" fontId="4" fillId="0" borderId="0" xfId="56" applyFont="1" applyProtection="1">
      <alignment/>
      <protection/>
    </xf>
    <xf numFmtId="1" fontId="2" fillId="0" borderId="19" xfId="56" applyBorder="1" applyAlignment="1" applyProtection="1">
      <alignment/>
      <protection/>
    </xf>
    <xf numFmtId="1" fontId="5" fillId="0" borderId="20" xfId="56" applyFont="1" applyBorder="1" applyAlignment="1" applyProtection="1">
      <alignment horizontal="left"/>
      <protection/>
    </xf>
    <xf numFmtId="1" fontId="5" fillId="0" borderId="0" xfId="56" applyFont="1" applyProtection="1">
      <alignment/>
      <protection/>
    </xf>
    <xf numFmtId="1" fontId="5" fillId="0" borderId="21" xfId="56" applyFont="1" applyBorder="1" applyAlignment="1" applyProtection="1">
      <alignment horizontal="center"/>
      <protection/>
    </xf>
    <xf numFmtId="1" fontId="2" fillId="0" borderId="22" xfId="56" applyFont="1" applyFill="1" applyBorder="1" applyAlignment="1" applyProtection="1">
      <alignment horizontal="center"/>
      <protection/>
    </xf>
    <xf numFmtId="1" fontId="5" fillId="0" borderId="20" xfId="56" applyFont="1" applyBorder="1" applyProtection="1">
      <alignment/>
      <protection/>
    </xf>
    <xf numFmtId="1" fontId="5" fillId="0" borderId="23" xfId="56" applyFont="1" applyBorder="1" applyAlignment="1" applyProtection="1">
      <alignment horizontal="center"/>
      <protection/>
    </xf>
    <xf numFmtId="1" fontId="5" fillId="0" borderId="15" xfId="56" applyFont="1" applyFill="1" applyBorder="1" applyAlignment="1" applyProtection="1">
      <alignment horizontal="center"/>
      <protection/>
    </xf>
    <xf numFmtId="1" fontId="5" fillId="0" borderId="24" xfId="56" applyFont="1" applyBorder="1" applyProtection="1">
      <alignment/>
      <protection/>
    </xf>
    <xf numFmtId="1" fontId="5" fillId="0" borderId="25" xfId="56" applyFont="1" applyBorder="1" applyProtection="1">
      <alignment/>
      <protection/>
    </xf>
    <xf numFmtId="1" fontId="2" fillId="0" borderId="25" xfId="56" applyBorder="1" applyProtection="1">
      <alignment/>
      <protection/>
    </xf>
    <xf numFmtId="1" fontId="2" fillId="0" borderId="19" xfId="56" applyBorder="1" applyProtection="1">
      <alignment/>
      <protection/>
    </xf>
    <xf numFmtId="1" fontId="5" fillId="0" borderId="26" xfId="56" applyFont="1" applyFill="1" applyBorder="1" applyAlignment="1" applyProtection="1">
      <alignment horizontal="right"/>
      <protection/>
    </xf>
    <xf numFmtId="175" fontId="2" fillId="0" borderId="23" xfId="56" applyNumberFormat="1" applyBorder="1" applyProtection="1">
      <alignment/>
      <protection/>
    </xf>
    <xf numFmtId="175" fontId="2" fillId="0" borderId="15" xfId="56" applyNumberFormat="1" applyBorder="1" applyProtection="1">
      <alignment/>
      <protection/>
    </xf>
    <xf numFmtId="1" fontId="2" fillId="0" borderId="0" xfId="56" applyFont="1" applyFill="1" applyBorder="1" applyProtection="1">
      <alignment/>
      <protection/>
    </xf>
    <xf numFmtId="1" fontId="2" fillId="0" borderId="0" xfId="56" applyFill="1" applyProtection="1">
      <alignment/>
      <protection/>
    </xf>
    <xf numFmtId="1" fontId="8" fillId="0" borderId="0" xfId="56" applyFont="1" applyFill="1" applyAlignment="1" applyProtection="1">
      <alignment horizontal="center" wrapText="1"/>
      <protection/>
    </xf>
    <xf numFmtId="1" fontId="8" fillId="0" borderId="0" xfId="56" applyFont="1" applyAlignment="1" applyProtection="1">
      <alignment horizontal="center" wrapText="1"/>
      <protection/>
    </xf>
    <xf numFmtId="1" fontId="14" fillId="0" borderId="0" xfId="56" applyFont="1" applyBorder="1" applyAlignment="1" applyProtection="1">
      <alignment horizontal="center"/>
      <protection/>
    </xf>
    <xf numFmtId="1" fontId="14" fillId="0" borderId="0" xfId="56" applyFont="1" applyAlignment="1" applyProtection="1">
      <alignment horizontal="center" wrapText="1"/>
      <protection/>
    </xf>
    <xf numFmtId="1" fontId="16" fillId="0" borderId="0" xfId="56" applyFont="1" applyAlignment="1" applyProtection="1">
      <alignment horizontal="center" wrapText="1"/>
      <protection/>
    </xf>
    <xf numFmtId="1" fontId="14" fillId="0" borderId="0" xfId="56" applyFont="1" applyAlignment="1" applyProtection="1">
      <alignment horizontal="center"/>
      <protection/>
    </xf>
    <xf numFmtId="175" fontId="14" fillId="0" borderId="23" xfId="56" applyNumberFormat="1" applyFont="1" applyBorder="1" applyProtection="1">
      <alignment/>
      <protection/>
    </xf>
    <xf numFmtId="1" fontId="2" fillId="0" borderId="20" xfId="56" applyBorder="1" applyProtection="1">
      <alignment/>
      <protection/>
    </xf>
    <xf numFmtId="1" fontId="2" fillId="0" borderId="0" xfId="56" applyAlignment="1" applyProtection="1">
      <alignment horizontal="center"/>
      <protection/>
    </xf>
    <xf numFmtId="1" fontId="9" fillId="0" borderId="0" xfId="56" applyFont="1" applyAlignment="1" applyProtection="1">
      <alignment horizontal="center"/>
      <protection/>
    </xf>
    <xf numFmtId="1" fontId="9" fillId="0" borderId="0" xfId="56" applyFont="1" applyProtection="1">
      <alignment/>
      <protection/>
    </xf>
    <xf numFmtId="1" fontId="2" fillId="0" borderId="0" xfId="56" applyFont="1" applyFill="1" applyProtection="1">
      <alignment/>
      <protection/>
    </xf>
    <xf numFmtId="10" fontId="2" fillId="0" borderId="0" xfId="56" applyNumberFormat="1" applyAlignment="1" applyProtection="1">
      <alignment horizontal="center"/>
      <protection/>
    </xf>
    <xf numFmtId="3" fontId="2" fillId="0" borderId="0" xfId="56" applyNumberFormat="1" applyAlignment="1" applyProtection="1">
      <alignment horizontal="center"/>
      <protection/>
    </xf>
    <xf numFmtId="8" fontId="2" fillId="0" borderId="0" xfId="46" applyFont="1" applyAlignment="1" applyProtection="1">
      <alignment horizontal="center"/>
      <protection/>
    </xf>
    <xf numFmtId="10" fontId="2" fillId="0" borderId="0" xfId="46" applyNumberFormat="1" applyFont="1" applyBorder="1" applyAlignment="1" applyProtection="1">
      <alignment/>
      <protection/>
    </xf>
    <xf numFmtId="175" fontId="2" fillId="0" borderId="23" xfId="46" applyNumberFormat="1" applyFont="1" applyBorder="1" applyAlignment="1" applyProtection="1">
      <alignment/>
      <protection/>
    </xf>
    <xf numFmtId="175" fontId="2" fillId="0" borderId="15" xfId="46" applyNumberFormat="1" applyFont="1" applyBorder="1" applyAlignment="1" applyProtection="1">
      <alignment/>
      <protection/>
    </xf>
    <xf numFmtId="175" fontId="2" fillId="0" borderId="0" xfId="46" applyNumberFormat="1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3" fontId="2" fillId="0" borderId="17" xfId="56" applyNumberFormat="1" applyBorder="1" applyAlignment="1" applyProtection="1">
      <alignment horizontal="center"/>
      <protection/>
    </xf>
    <xf numFmtId="2" fontId="2" fillId="0" borderId="0" xfId="56" applyNumberFormat="1" applyAlignment="1" applyProtection="1">
      <alignment horizontal="center"/>
      <protection/>
    </xf>
    <xf numFmtId="10" fontId="2" fillId="0" borderId="0" xfId="56" applyNumberFormat="1" applyBorder="1" applyProtection="1">
      <alignment/>
      <protection/>
    </xf>
    <xf numFmtId="1" fontId="2" fillId="0" borderId="24" xfId="56" applyBorder="1" applyProtection="1">
      <alignment/>
      <protection/>
    </xf>
    <xf numFmtId="10" fontId="2" fillId="0" borderId="25" xfId="56" applyNumberFormat="1" applyBorder="1" applyProtection="1">
      <alignment/>
      <protection/>
    </xf>
    <xf numFmtId="1" fontId="2" fillId="0" borderId="25" xfId="56" applyBorder="1" applyAlignment="1" applyProtection="1">
      <alignment horizontal="center"/>
      <protection/>
    </xf>
    <xf numFmtId="8" fontId="2" fillId="0" borderId="25" xfId="46" applyFont="1" applyBorder="1" applyAlignment="1" applyProtection="1">
      <alignment horizontal="center"/>
      <protection/>
    </xf>
    <xf numFmtId="175" fontId="5" fillId="0" borderId="19" xfId="46" applyNumberFormat="1" applyFont="1" applyFill="1" applyBorder="1" applyAlignment="1" applyProtection="1">
      <alignment/>
      <protection/>
    </xf>
    <xf numFmtId="175" fontId="5" fillId="0" borderId="26" xfId="46" applyNumberFormat="1" applyFont="1" applyFill="1" applyBorder="1" applyAlignment="1" applyProtection="1">
      <alignment/>
      <protection/>
    </xf>
    <xf numFmtId="1" fontId="2" fillId="0" borderId="0" xfId="56" applyFont="1" applyProtection="1">
      <alignment/>
      <protection/>
    </xf>
    <xf numFmtId="6" fontId="2" fillId="0" borderId="0" xfId="46" applyNumberFormat="1" applyFont="1" applyAlignment="1" applyProtection="1">
      <alignment/>
      <protection/>
    </xf>
    <xf numFmtId="6" fontId="2" fillId="0" borderId="0" xfId="46" applyNumberFormat="1" applyFont="1" applyAlignment="1" applyProtection="1">
      <alignment/>
      <protection/>
    </xf>
    <xf numFmtId="6" fontId="10" fillId="0" borderId="0" xfId="46" applyNumberFormat="1" applyFont="1" applyAlignment="1" applyProtection="1">
      <alignment/>
      <protection/>
    </xf>
    <xf numFmtId="175" fontId="2" fillId="0" borderId="15" xfId="46" applyNumberFormat="1" applyFont="1" applyBorder="1" applyAlignment="1" applyProtection="1">
      <alignment/>
      <protection/>
    </xf>
    <xf numFmtId="175" fontId="18" fillId="0" borderId="0" xfId="46" applyNumberFormat="1" applyFont="1" applyAlignment="1" applyProtection="1">
      <alignment/>
      <protection/>
    </xf>
    <xf numFmtId="175" fontId="10" fillId="0" borderId="15" xfId="46" applyNumberFormat="1" applyFont="1" applyBorder="1" applyAlignment="1" applyProtection="1">
      <alignment/>
      <protection/>
    </xf>
    <xf numFmtId="1" fontId="2" fillId="0" borderId="20" xfId="56" applyFill="1" applyBorder="1" applyProtection="1">
      <alignment/>
      <protection/>
    </xf>
    <xf numFmtId="6" fontId="2" fillId="0" borderId="0" xfId="46" applyNumberFormat="1" applyFont="1" applyFill="1" applyAlignment="1" applyProtection="1">
      <alignment/>
      <protection/>
    </xf>
    <xf numFmtId="175" fontId="2" fillId="0" borderId="23" xfId="46" applyNumberFormat="1" applyFont="1" applyFill="1" applyBorder="1" applyAlignment="1" applyProtection="1">
      <alignment/>
      <protection/>
    </xf>
    <xf numFmtId="175" fontId="2" fillId="0" borderId="15" xfId="46" applyNumberFormat="1" applyFont="1" applyFill="1" applyBorder="1" applyAlignment="1" applyProtection="1">
      <alignment/>
      <protection/>
    </xf>
    <xf numFmtId="175" fontId="2" fillId="0" borderId="0" xfId="46" applyNumberFormat="1" applyFont="1" applyFill="1" applyAlignment="1" applyProtection="1">
      <alignment/>
      <protection/>
    </xf>
    <xf numFmtId="1" fontId="8" fillId="0" borderId="0" xfId="56" applyFont="1" applyProtection="1">
      <alignment/>
      <protection/>
    </xf>
    <xf numFmtId="1" fontId="8" fillId="0" borderId="0" xfId="56" applyFont="1" applyAlignment="1" applyProtection="1">
      <alignment horizontal="right"/>
      <protection/>
    </xf>
    <xf numFmtId="1" fontId="2" fillId="0" borderId="0" xfId="56" applyFont="1" applyFill="1" applyBorder="1" applyProtection="1">
      <alignment/>
      <protection/>
    </xf>
    <xf numFmtId="0" fontId="0" fillId="0" borderId="0" xfId="0" applyAlignment="1" applyProtection="1">
      <alignment horizontal="right"/>
      <protection/>
    </xf>
    <xf numFmtId="1" fontId="2" fillId="0" borderId="0" xfId="56" applyAlignment="1" applyProtection="1">
      <alignment horizontal="right"/>
      <protection/>
    </xf>
    <xf numFmtId="175" fontId="0" fillId="0" borderId="23" xfId="0" applyNumberFormat="1" applyFill="1" applyBorder="1" applyAlignment="1" applyProtection="1">
      <alignment/>
      <protection/>
    </xf>
    <xf numFmtId="1" fontId="2" fillId="0" borderId="27" xfId="56" applyFont="1" applyFill="1" applyBorder="1" applyProtection="1">
      <alignment/>
      <protection/>
    </xf>
    <xf numFmtId="6" fontId="10" fillId="0" borderId="0" xfId="46" applyNumberFormat="1" applyFont="1" applyFill="1" applyAlignment="1" applyProtection="1">
      <alignment/>
      <protection/>
    </xf>
    <xf numFmtId="1" fontId="2" fillId="0" borderId="0" xfId="56" applyFill="1" applyAlignment="1" applyProtection="1">
      <alignment horizontal="center"/>
      <protection/>
    </xf>
    <xf numFmtId="175" fontId="10" fillId="0" borderId="23" xfId="46" applyNumberFormat="1" applyFont="1" applyFill="1" applyBorder="1" applyAlignment="1" applyProtection="1">
      <alignment/>
      <protection/>
    </xf>
    <xf numFmtId="1" fontId="5" fillId="0" borderId="0" xfId="56" applyFont="1" applyBorder="1" applyProtection="1">
      <alignment/>
      <protection/>
    </xf>
    <xf numFmtId="1" fontId="2" fillId="0" borderId="0" xfId="56" applyBorder="1" applyProtection="1">
      <alignment/>
      <protection/>
    </xf>
    <xf numFmtId="1" fontId="2" fillId="0" borderId="0" xfId="56" applyFill="1" applyBorder="1" applyProtection="1">
      <alignment/>
      <protection/>
    </xf>
    <xf numFmtId="1" fontId="2" fillId="0" borderId="0" xfId="56" applyFont="1" applyFill="1" applyBorder="1" applyAlignment="1" applyProtection="1">
      <alignment horizontal="right"/>
      <protection/>
    </xf>
    <xf numFmtId="175" fontId="5" fillId="0" borderId="23" xfId="46" applyNumberFormat="1" applyFont="1" applyFill="1" applyBorder="1" applyAlignment="1" applyProtection="1">
      <alignment/>
      <protection/>
    </xf>
    <xf numFmtId="1" fontId="5" fillId="0" borderId="28" xfId="56" applyFont="1" applyBorder="1" applyProtection="1">
      <alignment/>
      <protection/>
    </xf>
    <xf numFmtId="1" fontId="5" fillId="0" borderId="29" xfId="56" applyFont="1" applyBorder="1" applyProtection="1">
      <alignment/>
      <protection/>
    </xf>
    <xf numFmtId="1" fontId="2" fillId="0" borderId="29" xfId="56" applyBorder="1" applyProtection="1">
      <alignment/>
      <protection/>
    </xf>
    <xf numFmtId="175" fontId="5" fillId="0" borderId="30" xfId="46" applyNumberFormat="1" applyFont="1" applyBorder="1" applyAlignment="1" applyProtection="1">
      <alignment/>
      <protection/>
    </xf>
    <xf numFmtId="1" fontId="10" fillId="0" borderId="0" xfId="56" applyFont="1" applyProtection="1">
      <alignment/>
      <protection/>
    </xf>
    <xf numFmtId="1" fontId="2" fillId="0" borderId="25" xfId="56" applyFont="1" applyBorder="1" applyAlignment="1" applyProtection="1">
      <alignment horizontal="right"/>
      <protection/>
    </xf>
    <xf numFmtId="169" fontId="11" fillId="0" borderId="25" xfId="42" applyNumberFormat="1" applyFont="1" applyBorder="1" applyAlignment="1" applyProtection="1">
      <alignment/>
      <protection/>
    </xf>
    <xf numFmtId="175" fontId="5" fillId="0" borderId="19" xfId="46" applyNumberFormat="1" applyFont="1" applyFill="1" applyBorder="1" applyAlignment="1" applyProtection="1">
      <alignment/>
      <protection/>
    </xf>
    <xf numFmtId="175" fontId="5" fillId="0" borderId="26" xfId="46" applyNumberFormat="1" applyFont="1" applyBorder="1" applyAlignment="1" applyProtection="1">
      <alignment/>
      <protection/>
    </xf>
    <xf numFmtId="1" fontId="2" fillId="0" borderId="20" xfId="56" applyFont="1" applyBorder="1" applyProtection="1">
      <alignment/>
      <protection/>
    </xf>
    <xf numFmtId="1" fontId="2" fillId="0" borderId="31" xfId="56" applyFont="1" applyBorder="1" applyProtection="1">
      <alignment/>
      <protection/>
    </xf>
    <xf numFmtId="1" fontId="2" fillId="0" borderId="21" xfId="56" applyFont="1" applyBorder="1" applyProtection="1">
      <alignment/>
      <protection/>
    </xf>
    <xf numFmtId="1" fontId="2" fillId="0" borderId="23" xfId="56" applyBorder="1" applyProtection="1">
      <alignment/>
      <protection/>
    </xf>
    <xf numFmtId="0" fontId="0" fillId="0" borderId="25" xfId="0" applyBorder="1" applyAlignment="1" applyProtection="1">
      <alignment/>
      <protection/>
    </xf>
    <xf numFmtId="1" fontId="11" fillId="0" borderId="0" xfId="56" applyFont="1" applyProtection="1">
      <alignment/>
      <protection/>
    </xf>
    <xf numFmtId="0" fontId="11" fillId="0" borderId="32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1" fontId="6" fillId="0" borderId="0" xfId="56" applyFont="1" applyProtection="1">
      <alignment/>
      <protection/>
    </xf>
    <xf numFmtId="0" fontId="8" fillId="0" borderId="0" xfId="0" applyFont="1" applyAlignment="1" applyProtection="1">
      <alignment/>
      <protection/>
    </xf>
    <xf numFmtId="1" fontId="2" fillId="0" borderId="15" xfId="56" applyFont="1" applyFill="1" applyBorder="1" applyAlignment="1" applyProtection="1">
      <alignment horizontal="center"/>
      <protection/>
    </xf>
    <xf numFmtId="1" fontId="5" fillId="0" borderId="0" xfId="56" applyFont="1" applyFill="1" applyProtection="1">
      <alignment/>
      <protection/>
    </xf>
    <xf numFmtId="1" fontId="8" fillId="0" borderId="0" xfId="56" applyFont="1" applyBorder="1" applyAlignment="1" applyProtection="1">
      <alignment horizontal="center" wrapText="1"/>
      <protection/>
    </xf>
    <xf numFmtId="1" fontId="8" fillId="0" borderId="0" xfId="56" applyFont="1" applyAlignment="1" applyProtection="1">
      <alignment horizontal="center"/>
      <protection/>
    </xf>
    <xf numFmtId="10" fontId="2" fillId="0" borderId="33" xfId="56" applyNumberFormat="1" applyBorder="1" applyAlignment="1" applyProtection="1">
      <alignment horizontal="center"/>
      <protection/>
    </xf>
    <xf numFmtId="3" fontId="2" fillId="0" borderId="34" xfId="56" applyNumberFormat="1" applyFill="1" applyBorder="1" applyAlignment="1" applyProtection="1">
      <alignment horizontal="center"/>
      <protection/>
    </xf>
    <xf numFmtId="10" fontId="2" fillId="0" borderId="32" xfId="56" applyNumberFormat="1" applyBorder="1" applyAlignment="1" applyProtection="1">
      <alignment horizontal="center"/>
      <protection/>
    </xf>
    <xf numFmtId="3" fontId="2" fillId="0" borderId="35" xfId="56" applyNumberFormat="1" applyFill="1" applyBorder="1" applyAlignment="1" applyProtection="1">
      <alignment horizontal="center"/>
      <protection/>
    </xf>
    <xf numFmtId="8" fontId="2" fillId="0" borderId="0" xfId="46" applyFont="1" applyBorder="1" applyAlignment="1" applyProtection="1">
      <alignment/>
      <protection/>
    </xf>
    <xf numFmtId="10" fontId="2" fillId="0" borderId="36" xfId="56" applyNumberFormat="1" applyBorder="1" applyAlignment="1" applyProtection="1">
      <alignment horizontal="center"/>
      <protection/>
    </xf>
    <xf numFmtId="3" fontId="2" fillId="0" borderId="37" xfId="56" applyNumberFormat="1" applyFill="1" applyBorder="1" applyAlignment="1" applyProtection="1">
      <alignment horizontal="center"/>
      <protection/>
    </xf>
    <xf numFmtId="175" fontId="2" fillId="0" borderId="27" xfId="46" applyNumberFormat="1" applyFont="1" applyBorder="1" applyAlignment="1" applyProtection="1">
      <alignment/>
      <protection/>
    </xf>
    <xf numFmtId="175" fontId="10" fillId="0" borderId="0" xfId="46" applyNumberFormat="1" applyFont="1" applyAlignment="1" applyProtection="1">
      <alignment/>
      <protection/>
    </xf>
    <xf numFmtId="175" fontId="2" fillId="0" borderId="0" xfId="56" applyNumberFormat="1" applyProtection="1">
      <alignment/>
      <protection/>
    </xf>
    <xf numFmtId="175" fontId="10" fillId="0" borderId="23" xfId="46" applyNumberFormat="1" applyFont="1" applyFill="1" applyBorder="1" applyAlignment="1" applyProtection="1">
      <alignment/>
      <protection/>
    </xf>
    <xf numFmtId="175" fontId="2" fillId="0" borderId="27" xfId="46" applyNumberFormat="1" applyFont="1" applyFill="1" applyBorder="1" applyAlignment="1" applyProtection="1">
      <alignment/>
      <protection/>
    </xf>
    <xf numFmtId="164" fontId="2" fillId="0" borderId="0" xfId="46" applyNumberFormat="1" applyFont="1" applyAlignment="1" applyProtection="1">
      <alignment horizontal="center"/>
      <protection/>
    </xf>
    <xf numFmtId="171" fontId="2" fillId="0" borderId="25" xfId="46" applyNumberFormat="1" applyFont="1" applyBorder="1" applyAlignment="1" applyProtection="1">
      <alignment horizontal="center"/>
      <protection/>
    </xf>
    <xf numFmtId="1" fontId="2" fillId="0" borderId="15" xfId="56" applyBorder="1" applyProtection="1">
      <alignment/>
      <protection/>
    </xf>
    <xf numFmtId="175" fontId="10" fillId="0" borderId="0" xfId="46" applyNumberFormat="1" applyFont="1" applyAlignment="1" applyProtection="1">
      <alignment/>
      <protection/>
    </xf>
    <xf numFmtId="175" fontId="8" fillId="0" borderId="0" xfId="56" applyNumberFormat="1" applyFont="1" applyProtection="1">
      <alignment/>
      <protection/>
    </xf>
    <xf numFmtId="175" fontId="0" fillId="0" borderId="0" xfId="0" applyNumberFormat="1" applyAlignment="1" applyProtection="1">
      <alignment/>
      <protection/>
    </xf>
    <xf numFmtId="178" fontId="2" fillId="0" borderId="0" xfId="56" applyNumberFormat="1" applyFill="1" applyAlignment="1" applyProtection="1">
      <alignment horizontal="right"/>
      <protection/>
    </xf>
    <xf numFmtId="1" fontId="2" fillId="0" borderId="0" xfId="56" applyFont="1" applyBorder="1" applyProtection="1">
      <alignment/>
      <protection/>
    </xf>
    <xf numFmtId="175" fontId="2" fillId="0" borderId="0" xfId="56" applyNumberFormat="1" applyFont="1" applyFill="1" applyBorder="1" applyAlignment="1" applyProtection="1">
      <alignment horizontal="right"/>
      <protection/>
    </xf>
    <xf numFmtId="175" fontId="2" fillId="0" borderId="29" xfId="56" applyNumberFormat="1" applyBorder="1" applyProtection="1">
      <alignment/>
      <protection/>
    </xf>
    <xf numFmtId="1" fontId="14" fillId="0" borderId="23" xfId="56" applyFont="1" applyBorder="1" applyProtection="1">
      <alignment/>
      <protection/>
    </xf>
    <xf numFmtId="164" fontId="2" fillId="0" borderId="0" xfId="56" applyNumberFormat="1" applyAlignment="1" applyProtection="1">
      <alignment horizontal="center"/>
      <protection/>
    </xf>
    <xf numFmtId="1" fontId="5" fillId="0" borderId="31" xfId="56" applyFont="1" applyBorder="1" applyProtection="1">
      <alignment/>
      <protection/>
    </xf>
    <xf numFmtId="175" fontId="8" fillId="0" borderId="0" xfId="56" applyNumberFormat="1" applyFont="1" applyAlignment="1" applyProtection="1">
      <alignment horizontal="center"/>
      <protection/>
    </xf>
    <xf numFmtId="0" fontId="8" fillId="0" borderId="0" xfId="56" applyNumberFormat="1" applyFont="1" applyAlignment="1" applyProtection="1">
      <alignment horizontal="center"/>
      <protection/>
    </xf>
    <xf numFmtId="0" fontId="8" fillId="0" borderId="0" xfId="56" applyNumberFormat="1" applyFont="1" applyBorder="1" applyAlignment="1" applyProtection="1">
      <alignment horizontal="center"/>
      <protection/>
    </xf>
    <xf numFmtId="1" fontId="9" fillId="0" borderId="20" xfId="56" applyFont="1" applyBorder="1" applyProtection="1">
      <alignment/>
      <protection/>
    </xf>
    <xf numFmtId="175" fontId="2" fillId="0" borderId="23" xfId="46" applyNumberFormat="1" applyFont="1" applyFill="1" applyBorder="1" applyAlignment="1" applyProtection="1">
      <alignment/>
      <protection locked="0"/>
    </xf>
    <xf numFmtId="1" fontId="2" fillId="0" borderId="20" xfId="56" applyBorder="1" applyAlignment="1" applyProtection="1">
      <alignment horizontal="center"/>
      <protection/>
    </xf>
    <xf numFmtId="175" fontId="11" fillId="0" borderId="25" xfId="42" applyNumberFormat="1" applyFont="1" applyBorder="1" applyAlignment="1" applyProtection="1">
      <alignment/>
      <protection/>
    </xf>
    <xf numFmtId="175" fontId="2" fillId="0" borderId="25" xfId="56" applyNumberFormat="1" applyFill="1" applyBorder="1" applyAlignment="1" applyProtection="1">
      <alignment horizontal="center"/>
      <protection/>
    </xf>
    <xf numFmtId="1" fontId="3" fillId="0" borderId="0" xfId="56" applyFont="1" applyFill="1" applyAlignment="1" applyProtection="1">
      <alignment horizontal="left"/>
      <protection/>
    </xf>
    <xf numFmtId="1" fontId="3" fillId="0" borderId="0" xfId="56" applyFont="1" applyFill="1" applyAlignment="1" applyProtection="1">
      <alignment horizontal="center"/>
      <protection/>
    </xf>
    <xf numFmtId="49" fontId="3" fillId="0" borderId="0" xfId="56" applyNumberFormat="1" applyFont="1" applyFill="1" applyAlignment="1" applyProtection="1">
      <alignment horizontal="right"/>
      <protection/>
    </xf>
    <xf numFmtId="175" fontId="2" fillId="0" borderId="0" xfId="46" applyNumberFormat="1" applyFont="1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175" fontId="18" fillId="0" borderId="0" xfId="46" applyNumberFormat="1" applyFont="1" applyFill="1" applyBorder="1" applyAlignment="1" applyProtection="1">
      <alignment horizontal="right" vertical="center"/>
      <protection/>
    </xf>
    <xf numFmtId="175" fontId="18" fillId="0" borderId="0" xfId="46" applyNumberFormat="1" applyFont="1" applyFill="1" applyBorder="1" applyAlignment="1" applyProtection="1">
      <alignment vertical="center"/>
      <protection/>
    </xf>
    <xf numFmtId="180" fontId="2" fillId="0" borderId="0" xfId="56" applyNumberFormat="1" applyFont="1" applyFill="1" applyAlignment="1" applyProtection="1">
      <alignment horizontal="center"/>
      <protection locked="0"/>
    </xf>
    <xf numFmtId="180" fontId="2" fillId="0" borderId="0" xfId="56" applyNumberFormat="1" applyFont="1" applyFill="1" applyAlignment="1" applyProtection="1">
      <alignment horizontal="center"/>
      <protection/>
    </xf>
    <xf numFmtId="180" fontId="5" fillId="0" borderId="0" xfId="56" applyNumberFormat="1" applyFont="1" applyFill="1" applyAlignment="1" applyProtection="1">
      <alignment horizontal="left"/>
      <protection/>
    </xf>
    <xf numFmtId="1" fontId="3" fillId="33" borderId="27" xfId="56" applyFont="1" applyFill="1" applyBorder="1" applyAlignment="1" applyProtection="1">
      <alignment horizontal="center"/>
      <protection locked="0"/>
    </xf>
    <xf numFmtId="1" fontId="5" fillId="0" borderId="27" xfId="56" applyFont="1" applyFill="1" applyBorder="1" applyAlignment="1" applyProtection="1">
      <alignment horizontal="center"/>
      <protection/>
    </xf>
    <xf numFmtId="1" fontId="5" fillId="33" borderId="27" xfId="56" applyNumberFormat="1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1" fontId="2" fillId="0" borderId="25" xfId="56" applyFont="1" applyFill="1" applyBorder="1" applyProtection="1">
      <alignment/>
      <protection/>
    </xf>
    <xf numFmtId="1" fontId="2" fillId="0" borderId="38" xfId="56" applyFont="1" applyBorder="1" applyProtection="1">
      <alignment/>
      <protection/>
    </xf>
    <xf numFmtId="1" fontId="2" fillId="0" borderId="23" xfId="56" applyFont="1" applyBorder="1" applyProtection="1">
      <alignment/>
      <protection/>
    </xf>
    <xf numFmtId="1" fontId="2" fillId="0" borderId="38" xfId="56" applyBorder="1" applyProtection="1">
      <alignment/>
      <protection/>
    </xf>
    <xf numFmtId="1" fontId="2" fillId="34" borderId="0" xfId="56" applyFont="1" applyFill="1" applyProtection="1">
      <alignment/>
      <protection locked="0"/>
    </xf>
    <xf numFmtId="1" fontId="2" fillId="34" borderId="0" xfId="56" applyFont="1" applyFill="1" applyBorder="1" applyProtection="1">
      <alignment/>
      <protection locked="0"/>
    </xf>
    <xf numFmtId="1" fontId="2" fillId="34" borderId="25" xfId="56" applyFont="1" applyFill="1" applyBorder="1" applyProtection="1">
      <alignment/>
      <protection locked="0"/>
    </xf>
    <xf numFmtId="1" fontId="2" fillId="34" borderId="20" xfId="56" applyFont="1" applyFill="1" applyBorder="1" applyAlignment="1" applyProtection="1">
      <alignment horizontal="center"/>
      <protection locked="0"/>
    </xf>
    <xf numFmtId="1" fontId="2" fillId="0" borderId="39" xfId="56" applyBorder="1" applyAlignment="1" applyProtection="1">
      <alignment horizontal="center"/>
      <protection/>
    </xf>
    <xf numFmtId="8" fontId="2" fillId="0" borderId="39" xfId="46" applyFont="1" applyBorder="1" applyAlignment="1" applyProtection="1">
      <alignment horizontal="center"/>
      <protection/>
    </xf>
    <xf numFmtId="0" fontId="0" fillId="0" borderId="31" xfId="0" applyBorder="1" applyAlignment="1" applyProtection="1">
      <alignment/>
      <protection/>
    </xf>
    <xf numFmtId="178" fontId="18" fillId="33" borderId="12" xfId="56" applyNumberFormat="1" applyFont="1" applyFill="1" applyBorder="1" applyAlignment="1" applyProtection="1">
      <alignment horizontal="right"/>
      <protection locked="0"/>
    </xf>
    <xf numFmtId="178" fontId="18" fillId="33" borderId="13" xfId="56" applyNumberFormat="1" applyFont="1" applyFill="1" applyBorder="1" applyAlignment="1" applyProtection="1">
      <alignment horizontal="right"/>
      <protection locked="0"/>
    </xf>
    <xf numFmtId="178" fontId="18" fillId="33" borderId="14" xfId="56" applyNumberFormat="1" applyFont="1" applyFill="1" applyBorder="1" applyAlignment="1" applyProtection="1">
      <alignment horizontal="right"/>
      <protection locked="0"/>
    </xf>
    <xf numFmtId="0" fontId="5" fillId="0" borderId="0" xfId="56" applyNumberFormat="1" applyFont="1" applyFill="1" applyBorder="1" applyAlignment="1" applyProtection="1">
      <alignment horizontal="center"/>
      <protection locked="0"/>
    </xf>
    <xf numFmtId="1" fontId="2" fillId="0" borderId="21" xfId="56" applyBorder="1" applyProtection="1">
      <alignment/>
      <protection/>
    </xf>
    <xf numFmtId="1" fontId="2" fillId="34" borderId="15" xfId="56" applyFont="1" applyFill="1" applyBorder="1" applyAlignment="1" applyProtection="1">
      <alignment horizontal="center"/>
      <protection locked="0"/>
    </xf>
    <xf numFmtId="1" fontId="2" fillId="0" borderId="31" xfId="56" applyFont="1" applyFill="1" applyBorder="1" applyAlignment="1" applyProtection="1">
      <alignment horizontal="center"/>
      <protection/>
    </xf>
    <xf numFmtId="1" fontId="2" fillId="0" borderId="25" xfId="56" applyBorder="1" applyAlignment="1" applyProtection="1">
      <alignment/>
      <protection/>
    </xf>
    <xf numFmtId="1" fontId="20" fillId="0" borderId="20" xfId="56" applyFont="1" applyBorder="1" applyAlignment="1" applyProtection="1">
      <alignment horizontal="center"/>
      <protection/>
    </xf>
    <xf numFmtId="1" fontId="1" fillId="0" borderId="0" xfId="56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19" fillId="0" borderId="0" xfId="56" applyFont="1" applyAlignment="1" applyProtection="1">
      <alignment horizontal="center"/>
      <protection locked="0"/>
    </xf>
    <xf numFmtId="1" fontId="2" fillId="0" borderId="0" xfId="56" applyProtection="1">
      <alignment/>
      <protection locked="0"/>
    </xf>
    <xf numFmtId="1" fontId="2" fillId="0" borderId="0" xfId="56" applyBorder="1" applyAlignment="1" applyProtection="1">
      <alignment horizontal="center"/>
      <protection locked="0"/>
    </xf>
    <xf numFmtId="1" fontId="20" fillId="0" borderId="40" xfId="56" applyFont="1" applyFill="1" applyBorder="1" applyAlignment="1" applyProtection="1">
      <alignment horizontal="center"/>
      <protection locked="0"/>
    </xf>
    <xf numFmtId="1" fontId="20" fillId="0" borderId="41" xfId="56" applyFont="1" applyFill="1" applyBorder="1" applyAlignment="1" applyProtection="1">
      <alignment horizontal="center"/>
      <protection locked="0"/>
    </xf>
    <xf numFmtId="1" fontId="5" fillId="0" borderId="0" xfId="56" applyFont="1" applyFill="1" applyBorder="1" applyAlignment="1" applyProtection="1">
      <alignment horizontal="center"/>
      <protection locked="0"/>
    </xf>
    <xf numFmtId="1" fontId="13" fillId="0" borderId="0" xfId="56" applyFont="1" applyFill="1" applyBorder="1" applyAlignment="1" applyProtection="1">
      <alignment horizontal="left"/>
      <protection locked="0"/>
    </xf>
    <xf numFmtId="1" fontId="5" fillId="0" borderId="0" xfId="56" applyFont="1" applyFill="1" applyBorder="1" applyAlignment="1" applyProtection="1">
      <alignment horizontal="right"/>
      <protection locked="0"/>
    </xf>
    <xf numFmtId="1" fontId="2" fillId="0" borderId="0" xfId="56" applyBorder="1" applyProtection="1">
      <alignment/>
      <protection locked="0"/>
    </xf>
    <xf numFmtId="0" fontId="13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Alignment="1" applyProtection="1">
      <alignment/>
      <protection locked="0"/>
    </xf>
    <xf numFmtId="175" fontId="2" fillId="0" borderId="0" xfId="46" applyNumberFormat="1" applyFont="1" applyAlignment="1" applyProtection="1">
      <alignment/>
      <protection locked="0"/>
    </xf>
    <xf numFmtId="0" fontId="13" fillId="0" borderId="42" xfId="0" applyFont="1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75" fontId="2" fillId="0" borderId="0" xfId="56" applyNumberFormat="1" applyBorder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13" fillId="0" borderId="45" xfId="0" applyFont="1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175" fontId="5" fillId="0" borderId="0" xfId="46" applyNumberFormat="1" applyFont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13" fillId="0" borderId="42" xfId="0" applyFont="1" applyFill="1" applyBorder="1" applyAlignment="1" applyProtection="1">
      <alignment/>
      <protection locked="0"/>
    </xf>
    <xf numFmtId="0" fontId="0" fillId="0" borderId="46" xfId="0" applyFill="1" applyBorder="1" applyAlignment="1" applyProtection="1">
      <alignment/>
      <protection locked="0"/>
    </xf>
    <xf numFmtId="175" fontId="2" fillId="0" borderId="0" xfId="46" applyNumberFormat="1" applyFont="1" applyBorder="1" applyAlignment="1" applyProtection="1">
      <alignment/>
      <protection locked="0"/>
    </xf>
    <xf numFmtId="175" fontId="2" fillId="0" borderId="0" xfId="56" applyNumberFormat="1" applyFont="1" applyBorder="1" applyProtection="1">
      <alignment/>
      <protection locked="0"/>
    </xf>
    <xf numFmtId="1" fontId="13" fillId="0" borderId="42" xfId="56" applyFont="1" applyBorder="1" applyProtection="1">
      <alignment/>
      <protection locked="0"/>
    </xf>
    <xf numFmtId="1" fontId="13" fillId="0" borderId="43" xfId="56" applyFont="1" applyBorder="1" applyProtection="1">
      <alignment/>
      <protection locked="0"/>
    </xf>
    <xf numFmtId="1" fontId="2" fillId="0" borderId="44" xfId="56" applyBorder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2" fontId="2" fillId="0" borderId="0" xfId="0" applyNumberFormat="1" applyFont="1" applyAlignment="1" applyProtection="1">
      <alignment/>
      <protection locked="0"/>
    </xf>
    <xf numFmtId="1" fontId="13" fillId="0" borderId="0" xfId="56" applyFont="1" applyBorder="1" applyProtection="1">
      <alignment/>
      <protection locked="0"/>
    </xf>
    <xf numFmtId="1" fontId="20" fillId="0" borderId="48" xfId="56" applyFont="1" applyFill="1" applyBorder="1" applyAlignment="1" applyProtection="1">
      <alignment horizontal="center"/>
      <protection locked="0"/>
    </xf>
    <xf numFmtId="1" fontId="20" fillId="0" borderId="49" xfId="56" applyFont="1" applyFill="1" applyBorder="1" applyAlignment="1" applyProtection="1">
      <alignment horizontal="center"/>
      <protection locked="0"/>
    </xf>
    <xf numFmtId="1" fontId="5" fillId="0" borderId="20" xfId="56" applyFont="1" applyFill="1" applyBorder="1" applyAlignment="1" applyProtection="1">
      <alignment horizontal="center"/>
      <protection locked="0"/>
    </xf>
    <xf numFmtId="175" fontId="2" fillId="0" borderId="0" xfId="46" applyNumberFormat="1" applyFont="1" applyFill="1" applyAlignment="1" applyProtection="1">
      <alignment/>
      <protection locked="0"/>
    </xf>
    <xf numFmtId="0" fontId="13" fillId="0" borderId="42" xfId="0" applyFont="1" applyBorder="1" applyAlignment="1" applyProtection="1">
      <alignment/>
      <protection locked="0"/>
    </xf>
    <xf numFmtId="0" fontId="13" fillId="0" borderId="42" xfId="0" applyFont="1" applyFill="1" applyBorder="1" applyAlignment="1" applyProtection="1">
      <alignment/>
      <protection locked="0"/>
    </xf>
    <xf numFmtId="1" fontId="2" fillId="0" borderId="0" xfId="56" applyFont="1" applyProtection="1">
      <alignment/>
      <protection locked="0"/>
    </xf>
    <xf numFmtId="1" fontId="2" fillId="0" borderId="20" xfId="56" applyBorder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47" xfId="0" applyFont="1" applyBorder="1" applyAlignment="1" applyProtection="1">
      <alignment/>
      <protection locked="0"/>
    </xf>
    <xf numFmtId="0" fontId="0" fillId="0" borderId="47" xfId="0" applyFill="1" applyBorder="1" applyAlignment="1" applyProtection="1">
      <alignment/>
      <protection locked="0"/>
    </xf>
    <xf numFmtId="175" fontId="5" fillId="0" borderId="30" xfId="46" applyNumberFormat="1" applyFont="1" applyFill="1" applyBorder="1" applyAlignment="1" applyProtection="1">
      <alignment/>
      <protection/>
    </xf>
    <xf numFmtId="175" fontId="2" fillId="0" borderId="15" xfId="56" applyNumberFormat="1" applyFill="1" applyBorder="1" applyProtection="1">
      <alignment/>
      <protection/>
    </xf>
    <xf numFmtId="1" fontId="2" fillId="0" borderId="15" xfId="56" applyFill="1" applyBorder="1" applyProtection="1">
      <alignment/>
      <protection/>
    </xf>
    <xf numFmtId="175" fontId="2" fillId="0" borderId="15" xfId="46" applyNumberFormat="1" applyFont="1" applyFill="1" applyBorder="1" applyAlignment="1" applyProtection="1">
      <alignment/>
      <protection/>
    </xf>
    <xf numFmtId="175" fontId="10" fillId="0" borderId="15" xfId="46" applyNumberFormat="1" applyFont="1" applyFill="1" applyBorder="1" applyAlignment="1" applyProtection="1">
      <alignment/>
      <protection/>
    </xf>
    <xf numFmtId="0" fontId="13" fillId="0" borderId="45" xfId="0" applyFont="1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13" fillId="0" borderId="42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13" fillId="0" borderId="42" xfId="0" applyFont="1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13" fillId="0" borderId="0" xfId="0" applyFont="1" applyAlignment="1">
      <alignment/>
    </xf>
    <xf numFmtId="164" fontId="9" fillId="0" borderId="0" xfId="0" applyNumberFormat="1" applyFont="1" applyAlignment="1" applyProtection="1">
      <alignment/>
      <protection/>
    </xf>
    <xf numFmtId="2" fontId="9" fillId="0" borderId="0" xfId="0" applyNumberFormat="1" applyFont="1" applyFill="1" applyAlignment="1" applyProtection="1">
      <alignment/>
      <protection/>
    </xf>
    <xf numFmtId="2" fontId="9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10" fontId="16" fillId="0" borderId="0" xfId="59" applyNumberFormat="1" applyFont="1" applyAlignment="1" applyProtection="1">
      <alignment/>
      <protection/>
    </xf>
    <xf numFmtId="1" fontId="9" fillId="0" borderId="0" xfId="56" applyFont="1" applyFill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1" fontId="2" fillId="0" borderId="0" xfId="56" applyFont="1" applyAlignment="1" applyProtection="1">
      <alignment/>
      <protection/>
    </xf>
    <xf numFmtId="1" fontId="2" fillId="0" borderId="0" xfId="56" applyAlignment="1" applyProtection="1">
      <alignment horizontal="left"/>
      <protection/>
    </xf>
    <xf numFmtId="1" fontId="2" fillId="0" borderId="20" xfId="56" applyFill="1" applyBorder="1" applyAlignment="1" applyProtection="1">
      <alignment horizontal="center"/>
      <protection/>
    </xf>
    <xf numFmtId="1" fontId="2" fillId="0" borderId="20" xfId="56" applyFont="1" applyFill="1" applyBorder="1" applyAlignment="1" applyProtection="1">
      <alignment horizontal="center"/>
      <protection locked="0"/>
    </xf>
    <xf numFmtId="175" fontId="2" fillId="0" borderId="15" xfId="56" applyNumberFormat="1" applyBorder="1" applyProtection="1">
      <alignment/>
      <protection locked="0"/>
    </xf>
    <xf numFmtId="175" fontId="2" fillId="0" borderId="23" xfId="56" applyNumberFormat="1" applyFill="1" applyBorder="1" applyProtection="1">
      <alignment/>
      <protection/>
    </xf>
    <xf numFmtId="175" fontId="2" fillId="0" borderId="0" xfId="56" applyNumberFormat="1" applyBorder="1" applyProtection="1">
      <alignment/>
      <protection/>
    </xf>
    <xf numFmtId="175" fontId="2" fillId="0" borderId="0" xfId="46" applyNumberFormat="1" applyFont="1" applyBorder="1" applyAlignment="1" applyProtection="1">
      <alignment/>
      <protection/>
    </xf>
    <xf numFmtId="175" fontId="2" fillId="0" borderId="0" xfId="46" applyNumberFormat="1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175" fontId="5" fillId="0" borderId="0" xfId="46" applyNumberFormat="1" applyFont="1" applyAlignment="1" applyProtection="1">
      <alignment/>
      <protection/>
    </xf>
    <xf numFmtId="175" fontId="2" fillId="0" borderId="0" xfId="46" applyNumberFormat="1" applyFont="1" applyBorder="1" applyAlignment="1" applyProtection="1">
      <alignment/>
      <protection/>
    </xf>
    <xf numFmtId="175" fontId="2" fillId="0" borderId="0" xfId="56" applyNumberFormat="1" applyFont="1" applyBorder="1" applyProtection="1">
      <alignment/>
      <protection/>
    </xf>
    <xf numFmtId="175" fontId="2" fillId="0" borderId="0" xfId="46" applyNumberFormat="1" applyFont="1" applyFill="1" applyBorder="1" applyAlignment="1" applyProtection="1">
      <alignment horizontal="right" vertical="center"/>
      <protection/>
    </xf>
    <xf numFmtId="175" fontId="18" fillId="0" borderId="15" xfId="46" applyNumberFormat="1" applyFont="1" applyFill="1" applyBorder="1" applyAlignment="1" applyProtection="1">
      <alignment horizontal="right" vertical="center"/>
      <protection/>
    </xf>
    <xf numFmtId="178" fontId="2" fillId="33" borderId="50" xfId="56" applyNumberFormat="1" applyFill="1" applyBorder="1" applyAlignment="1" applyProtection="1">
      <alignment horizontal="right"/>
      <protection locked="0"/>
    </xf>
    <xf numFmtId="178" fontId="2" fillId="33" borderId="0" xfId="56" applyNumberFormat="1" applyFill="1" applyBorder="1" applyAlignment="1" applyProtection="1">
      <alignment horizontal="right"/>
      <protection locked="0"/>
    </xf>
    <xf numFmtId="178" fontId="2" fillId="33" borderId="51" xfId="56" applyNumberFormat="1" applyFill="1" applyBorder="1" applyAlignment="1" applyProtection="1">
      <alignment horizontal="right"/>
      <protection locked="0"/>
    </xf>
    <xf numFmtId="178" fontId="2" fillId="33" borderId="52" xfId="56" applyNumberFormat="1" applyFill="1" applyBorder="1" applyAlignment="1" applyProtection="1">
      <alignment horizontal="right"/>
      <protection locked="0"/>
    </xf>
    <xf numFmtId="1" fontId="2" fillId="33" borderId="50" xfId="56" applyFill="1" applyBorder="1" applyAlignment="1" applyProtection="1">
      <alignment horizontal="center"/>
      <protection locked="0"/>
    </xf>
    <xf numFmtId="1" fontId="2" fillId="33" borderId="0" xfId="56" applyFill="1" applyBorder="1" applyAlignment="1" applyProtection="1">
      <alignment horizontal="center"/>
      <protection locked="0"/>
    </xf>
    <xf numFmtId="1" fontId="2" fillId="33" borderId="51" xfId="56" applyFill="1" applyBorder="1" applyAlignment="1" applyProtection="1">
      <alignment horizontal="center"/>
      <protection locked="0"/>
    </xf>
    <xf numFmtId="1" fontId="2" fillId="33" borderId="52" xfId="56" applyFill="1" applyBorder="1" applyAlignment="1" applyProtection="1">
      <alignment horizontal="center"/>
      <protection locked="0"/>
    </xf>
    <xf numFmtId="164" fontId="2" fillId="34" borderId="0" xfId="46" applyNumberFormat="1" applyFont="1" applyFill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/>
    </xf>
    <xf numFmtId="1" fontId="2" fillId="0" borderId="0" xfId="56" applyFont="1" applyFill="1" applyProtection="1">
      <alignment/>
      <protection/>
    </xf>
    <xf numFmtId="1" fontId="2" fillId="34" borderId="0" xfId="56" applyFont="1" applyFill="1" applyProtection="1">
      <alignment/>
      <protection locked="0"/>
    </xf>
    <xf numFmtId="1" fontId="13" fillId="0" borderId="42" xfId="56" applyFont="1" applyBorder="1" applyAlignment="1" applyProtection="1">
      <alignment horizontal="center"/>
      <protection locked="0"/>
    </xf>
    <xf numFmtId="1" fontId="13" fillId="0" borderId="43" xfId="56" applyFont="1" applyBorder="1" applyAlignment="1" applyProtection="1">
      <alignment horizontal="center"/>
      <protection locked="0"/>
    </xf>
    <xf numFmtId="0" fontId="13" fillId="0" borderId="53" xfId="0" applyFont="1" applyBorder="1" applyAlignment="1" applyProtection="1">
      <alignment horizontal="left" vertical="center" wrapText="1"/>
      <protection locked="0"/>
    </xf>
    <xf numFmtId="0" fontId="13" fillId="0" borderId="46" xfId="0" applyFont="1" applyBorder="1" applyAlignment="1" applyProtection="1">
      <alignment horizontal="left" vertical="center" wrapText="1"/>
      <protection locked="0"/>
    </xf>
    <xf numFmtId="0" fontId="13" fillId="0" borderId="40" xfId="0" applyFont="1" applyBorder="1" applyAlignment="1" applyProtection="1">
      <alignment horizontal="left" vertical="center" wrapText="1"/>
      <protection locked="0"/>
    </xf>
    <xf numFmtId="0" fontId="13" fillId="0" borderId="54" xfId="0" applyFont="1" applyBorder="1" applyAlignment="1" applyProtection="1">
      <alignment horizontal="left" vertical="center" wrapText="1"/>
      <protection locked="0"/>
    </xf>
    <xf numFmtId="0" fontId="13" fillId="0" borderId="47" xfId="0" applyFont="1" applyBorder="1" applyAlignment="1" applyProtection="1">
      <alignment horizontal="left" vertical="center" wrapText="1"/>
      <protection locked="0"/>
    </xf>
    <xf numFmtId="0" fontId="13" fillId="0" borderId="41" xfId="0" applyFont="1" applyBorder="1" applyAlignment="1" applyProtection="1">
      <alignment horizontal="left" vertical="center" wrapText="1"/>
      <protection locked="0"/>
    </xf>
    <xf numFmtId="1" fontId="2" fillId="34" borderId="0" xfId="56" applyFill="1" applyProtection="1">
      <alignment/>
      <protection locked="0"/>
    </xf>
    <xf numFmtId="1" fontId="2" fillId="0" borderId="0" xfId="56" applyFont="1" applyProtection="1">
      <alignment/>
      <protection/>
    </xf>
    <xf numFmtId="1" fontId="2" fillId="34" borderId="0" xfId="56" applyFont="1" applyFill="1" applyBorder="1" applyProtection="1">
      <alignment/>
      <protection locked="0"/>
    </xf>
    <xf numFmtId="1" fontId="1" fillId="0" borderId="55" xfId="56" applyFont="1" applyBorder="1" applyAlignment="1" applyProtection="1">
      <alignment horizontal="center"/>
      <protection/>
    </xf>
    <xf numFmtId="1" fontId="1" fillId="0" borderId="56" xfId="56" applyFont="1" applyBorder="1" applyAlignment="1" applyProtection="1">
      <alignment horizontal="center"/>
      <protection/>
    </xf>
    <xf numFmtId="1" fontId="1" fillId="0" borderId="57" xfId="56" applyFont="1" applyBorder="1" applyAlignment="1" applyProtection="1">
      <alignment horizontal="center"/>
      <protection/>
    </xf>
    <xf numFmtId="1" fontId="3" fillId="0" borderId="0" xfId="56" applyFont="1" applyAlignment="1" applyProtection="1">
      <alignment horizontal="center"/>
      <protection/>
    </xf>
    <xf numFmtId="1" fontId="3" fillId="0" borderId="0" xfId="56" applyFont="1" applyFill="1" applyAlignment="1" applyProtection="1">
      <alignment horizontal="right"/>
      <protection/>
    </xf>
    <xf numFmtId="1" fontId="3" fillId="34" borderId="58" xfId="56" applyFont="1" applyFill="1" applyBorder="1" applyAlignment="1" applyProtection="1">
      <alignment horizontal="center"/>
      <protection/>
    </xf>
    <xf numFmtId="1" fontId="3" fillId="34" borderId="0" xfId="56" applyFont="1" applyFill="1" applyBorder="1" applyAlignment="1" applyProtection="1">
      <alignment horizontal="center"/>
      <protection/>
    </xf>
    <xf numFmtId="1" fontId="3" fillId="34" borderId="59" xfId="56" applyFont="1" applyFill="1" applyBorder="1" applyAlignment="1" applyProtection="1">
      <alignment horizontal="center"/>
      <protection/>
    </xf>
    <xf numFmtId="1" fontId="3" fillId="33" borderId="60" xfId="56" applyFont="1" applyFill="1" applyBorder="1" applyAlignment="1" applyProtection="1">
      <alignment horizontal="center"/>
      <protection/>
    </xf>
    <xf numFmtId="1" fontId="3" fillId="33" borderId="61" xfId="56" applyFont="1" applyFill="1" applyBorder="1" applyAlignment="1" applyProtection="1">
      <alignment horizontal="center"/>
      <protection/>
    </xf>
    <xf numFmtId="1" fontId="3" fillId="33" borderId="62" xfId="56" applyFont="1" applyFill="1" applyBorder="1" applyAlignment="1" applyProtection="1">
      <alignment horizontal="center"/>
      <protection/>
    </xf>
    <xf numFmtId="1" fontId="19" fillId="0" borderId="58" xfId="56" applyFont="1" applyBorder="1" applyAlignment="1" applyProtection="1">
      <alignment horizontal="center"/>
      <protection/>
    </xf>
    <xf numFmtId="1" fontId="19" fillId="0" borderId="0" xfId="56" applyFont="1" applyBorder="1" applyAlignment="1" applyProtection="1">
      <alignment horizontal="center"/>
      <protection/>
    </xf>
    <xf numFmtId="1" fontId="19" fillId="0" borderId="59" xfId="56" applyFont="1" applyBorder="1" applyAlignment="1" applyProtection="1">
      <alignment horizontal="center"/>
      <protection/>
    </xf>
    <xf numFmtId="1" fontId="13" fillId="0" borderId="45" xfId="56" applyFont="1" applyBorder="1" applyAlignment="1" applyProtection="1">
      <alignment horizontal="center"/>
      <protection locked="0"/>
    </xf>
    <xf numFmtId="1" fontId="13" fillId="0" borderId="40" xfId="56" applyFont="1" applyBorder="1" applyAlignment="1" applyProtection="1">
      <alignment horizontal="center"/>
      <protection locked="0"/>
    </xf>
    <xf numFmtId="0" fontId="13" fillId="0" borderId="42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43" xfId="0" applyFont="1" applyBorder="1" applyAlignment="1" applyProtection="1">
      <alignment horizontal="left"/>
      <protection locked="0"/>
    </xf>
    <xf numFmtId="0" fontId="13" fillId="0" borderId="44" xfId="0" applyFont="1" applyBorder="1" applyAlignment="1" applyProtection="1">
      <alignment horizontal="left"/>
      <protection locked="0"/>
    </xf>
    <xf numFmtId="0" fontId="13" fillId="0" borderId="47" xfId="0" applyFont="1" applyBorder="1" applyAlignment="1" applyProtection="1">
      <alignment horizontal="left"/>
      <protection locked="0"/>
    </xf>
    <xf numFmtId="0" fontId="13" fillId="0" borderId="41" xfId="0" applyFont="1" applyBorder="1" applyAlignment="1" applyProtection="1">
      <alignment horizontal="left"/>
      <protection locked="0"/>
    </xf>
    <xf numFmtId="180" fontId="5" fillId="33" borderId="0" xfId="56" applyNumberFormat="1" applyFont="1" applyFill="1" applyAlignment="1" applyProtection="1">
      <alignment horizontal="left"/>
      <protection locked="0"/>
    </xf>
    <xf numFmtId="180" fontId="5" fillId="33" borderId="0" xfId="56" applyNumberFormat="1" applyFont="1" applyFill="1" applyAlignment="1" applyProtection="1">
      <alignment horizontal="right"/>
      <protection locked="0"/>
    </xf>
    <xf numFmtId="1" fontId="2" fillId="0" borderId="63" xfId="56" applyFont="1" applyBorder="1" applyAlignment="1" applyProtection="1">
      <alignment horizontal="center"/>
      <protection/>
    </xf>
    <xf numFmtId="1" fontId="2" fillId="0" borderId="63" xfId="56" applyBorder="1" applyAlignment="1" applyProtection="1">
      <alignment horizontal="center"/>
      <protection/>
    </xf>
    <xf numFmtId="1" fontId="2" fillId="0" borderId="0" xfId="56" applyFont="1" applyFill="1" applyProtection="1">
      <alignment/>
      <protection locked="0"/>
    </xf>
    <xf numFmtId="1" fontId="1" fillId="0" borderId="0" xfId="56" applyFont="1" applyAlignment="1" applyProtection="1">
      <alignment horizontal="center"/>
      <protection/>
    </xf>
    <xf numFmtId="1" fontId="2" fillId="0" borderId="0" xfId="56" applyFill="1" applyProtection="1">
      <alignment/>
      <protection/>
    </xf>
    <xf numFmtId="1" fontId="2" fillId="0" borderId="0" xfId="56" applyFill="1" applyAlignment="1" applyProtection="1">
      <alignment horizontal="center"/>
      <protection/>
    </xf>
    <xf numFmtId="1" fontId="2" fillId="0" borderId="0" xfId="56" applyProtection="1">
      <alignment/>
      <protection/>
    </xf>
    <xf numFmtId="1" fontId="5" fillId="0" borderId="31" xfId="56" applyFont="1" applyBorder="1" applyProtection="1">
      <alignment/>
      <protection/>
    </xf>
    <xf numFmtId="1" fontId="5" fillId="0" borderId="38" xfId="56" applyFont="1" applyBorder="1" applyProtection="1">
      <alignment/>
      <protection/>
    </xf>
    <xf numFmtId="1" fontId="19" fillId="0" borderId="0" xfId="56" applyFont="1" applyAlignment="1" applyProtection="1">
      <alignment horizontal="center"/>
      <protection/>
    </xf>
    <xf numFmtId="1" fontId="39" fillId="0" borderId="0" xfId="56" applyFont="1" applyProtection="1">
      <alignment/>
      <protection/>
    </xf>
    <xf numFmtId="1" fontId="40" fillId="0" borderId="0" xfId="56" applyFont="1" applyAlignment="1" applyProtection="1">
      <alignment horizontal="right"/>
      <protection/>
    </xf>
    <xf numFmtId="1" fontId="41" fillId="0" borderId="0" xfId="56" applyFont="1" applyAlignment="1" applyProtection="1">
      <alignment horizontal="right"/>
      <protection/>
    </xf>
    <xf numFmtId="0" fontId="40" fillId="34" borderId="27" xfId="56" applyNumberFormat="1" applyFont="1" applyFill="1" applyBorder="1" applyAlignment="1" applyProtection="1">
      <alignment horizontal="center"/>
      <protection locked="0"/>
    </xf>
    <xf numFmtId="1" fontId="40" fillId="34" borderId="0" xfId="56" applyFont="1" applyFill="1" applyBorder="1" applyAlignment="1" applyProtection="1">
      <alignment horizontal="center"/>
      <protection locked="0"/>
    </xf>
    <xf numFmtId="1" fontId="40" fillId="34" borderId="25" xfId="56" applyFont="1" applyFill="1" applyBorder="1" applyAlignment="1" applyProtection="1">
      <alignment horizontal="center"/>
      <protection locked="0"/>
    </xf>
    <xf numFmtId="1" fontId="40" fillId="0" borderId="0" xfId="56" applyFont="1" applyFill="1" applyBorder="1" applyAlignment="1" applyProtection="1">
      <alignment horizontal="center"/>
      <protection/>
    </xf>
    <xf numFmtId="1" fontId="40" fillId="0" borderId="25" xfId="56" applyFont="1" applyFill="1" applyBorder="1" applyAlignment="1" applyProtection="1">
      <alignment horizontal="center"/>
      <protection/>
    </xf>
    <xf numFmtId="1" fontId="40" fillId="0" borderId="27" xfId="56" applyFont="1" applyBorder="1" applyAlignment="1" applyProtection="1">
      <alignment horizontal="center"/>
      <protection/>
    </xf>
    <xf numFmtId="1" fontId="41" fillId="0" borderId="27" xfId="56" applyFont="1" applyBorder="1" applyAlignment="1" applyProtection="1">
      <alignment horizontal="center"/>
      <protection/>
    </xf>
    <xf numFmtId="1" fontId="2" fillId="34" borderId="0" xfId="56" applyFont="1" applyFill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Beaumont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Beaumon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29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6.8515625" style="18" customWidth="1"/>
    <col min="2" max="2" width="8.8515625" style="18" customWidth="1"/>
    <col min="3" max="3" width="11.7109375" style="18" customWidth="1"/>
    <col min="4" max="4" width="2.8515625" style="18" customWidth="1"/>
    <col min="5" max="5" width="7.140625" style="18" customWidth="1"/>
    <col min="6" max="6" width="8.421875" style="18" customWidth="1"/>
    <col min="7" max="7" width="7.57421875" style="18" customWidth="1"/>
    <col min="8" max="11" width="8.00390625" style="18" customWidth="1"/>
    <col min="12" max="12" width="10.57421875" style="18" customWidth="1"/>
    <col min="13" max="13" width="8.421875" style="18" customWidth="1"/>
    <col min="14" max="14" width="11.00390625" style="18" customWidth="1"/>
    <col min="15" max="18" width="10.421875" style="18" customWidth="1"/>
    <col min="19" max="19" width="13.140625" style="191" customWidth="1"/>
    <col min="20" max="20" width="9.140625" style="191" customWidth="1"/>
    <col min="21" max="21" width="10.28125" style="191" customWidth="1"/>
    <col min="22" max="22" width="12.7109375" style="191" customWidth="1"/>
    <col min="23" max="23" width="9.140625" style="191" customWidth="1"/>
    <col min="24" max="24" width="9.8515625" style="191" customWidth="1"/>
    <col min="25" max="33" width="9.140625" style="191" customWidth="1"/>
    <col min="34" max="16384" width="9.140625" style="18" customWidth="1"/>
  </cols>
  <sheetData>
    <row r="1" spans="1:19" ht="23.25" thickTop="1">
      <c r="A1" s="313" t="s">
        <v>29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5"/>
      <c r="S1" s="190"/>
    </row>
    <row r="2" spans="1:19" ht="22.5">
      <c r="A2" s="324" t="s">
        <v>136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6"/>
      <c r="S2" s="190"/>
    </row>
    <row r="3" spans="1:19" ht="15.75">
      <c r="A3" s="318" t="s">
        <v>137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20"/>
      <c r="S3" s="192"/>
    </row>
    <row r="4" spans="1:19" ht="16.5" thickBot="1">
      <c r="A4" s="321" t="s">
        <v>123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3"/>
      <c r="S4" s="192"/>
    </row>
    <row r="5" spans="1:19" ht="13.5" thickTop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3"/>
    </row>
    <row r="6" spans="1:19" ht="18.75">
      <c r="A6" s="299" t="s">
        <v>172</v>
      </c>
      <c r="G6" s="19"/>
      <c r="I6" s="347"/>
      <c r="K6" s="348" t="s">
        <v>1</v>
      </c>
      <c r="L6" s="350" t="s">
        <v>75</v>
      </c>
      <c r="M6" s="350"/>
      <c r="N6" s="350"/>
      <c r="P6" s="19"/>
      <c r="Q6" s="19"/>
      <c r="R6" s="19"/>
      <c r="S6" s="193"/>
    </row>
    <row r="7" spans="1:19" ht="14.25">
      <c r="A7" s="19"/>
      <c r="B7" s="19"/>
      <c r="C7" s="19"/>
      <c r="D7" s="19"/>
      <c r="E7" s="19"/>
      <c r="F7" s="19"/>
      <c r="G7" s="19"/>
      <c r="H7" s="19"/>
      <c r="J7" s="21"/>
      <c r="K7" s="184"/>
      <c r="L7" s="184"/>
      <c r="M7" s="184"/>
      <c r="N7" s="19"/>
      <c r="O7" s="19"/>
      <c r="P7" s="19"/>
      <c r="Q7" s="19"/>
      <c r="R7" s="19"/>
      <c r="S7" s="193"/>
    </row>
    <row r="8" spans="1:19" ht="15.75">
      <c r="A8" s="316" t="s">
        <v>0</v>
      </c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S8" s="194"/>
    </row>
    <row r="9" spans="1:19" ht="15.75">
      <c r="A9" s="317" t="s">
        <v>105</v>
      </c>
      <c r="B9" s="317"/>
      <c r="C9" s="317"/>
      <c r="D9" s="317"/>
      <c r="E9" s="317"/>
      <c r="F9" s="317"/>
      <c r="G9" s="317"/>
      <c r="H9" s="157" t="s">
        <v>103</v>
      </c>
      <c r="I9" s="165"/>
      <c r="J9" s="156" t="s">
        <v>104</v>
      </c>
      <c r="K9" s="165"/>
      <c r="L9" s="155"/>
      <c r="M9" s="155"/>
      <c r="N9" s="155"/>
      <c r="O9" s="24"/>
      <c r="P9" s="19"/>
      <c r="Q9" s="19"/>
      <c r="R9" s="19"/>
      <c r="S9" s="193"/>
    </row>
    <row r="10" spans="1:19" ht="19.5" thickBot="1">
      <c r="A10" s="351" t="s">
        <v>2</v>
      </c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23"/>
      <c r="O10" s="24"/>
      <c r="P10" s="19"/>
      <c r="Q10" s="19"/>
      <c r="R10" s="19"/>
      <c r="S10" s="193"/>
    </row>
    <row r="11" spans="1:19" ht="19.5" thickBot="1">
      <c r="A11" s="352" t="s">
        <v>135</v>
      </c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25"/>
      <c r="O11" s="187" t="s">
        <v>126</v>
      </c>
      <c r="P11" s="187" t="s">
        <v>126</v>
      </c>
      <c r="Q11" s="187" t="s">
        <v>126</v>
      </c>
      <c r="R11" s="29" t="s">
        <v>126</v>
      </c>
      <c r="S11" s="195" t="s">
        <v>35</v>
      </c>
    </row>
    <row r="12" spans="1:19" ht="13.5" thickBot="1">
      <c r="A12" s="26"/>
      <c r="B12" s="19"/>
      <c r="C12" s="27"/>
      <c r="D12" s="19"/>
      <c r="E12" s="19"/>
      <c r="F12" s="19"/>
      <c r="G12" s="19"/>
      <c r="H12" s="19"/>
      <c r="I12" s="19"/>
      <c r="J12" s="19"/>
      <c r="K12" s="19"/>
      <c r="L12" s="19"/>
      <c r="M12" s="28" t="s">
        <v>67</v>
      </c>
      <c r="N12" s="32" t="s">
        <v>3</v>
      </c>
      <c r="O12" s="186" t="s">
        <v>4</v>
      </c>
      <c r="P12" s="186" t="s">
        <v>5</v>
      </c>
      <c r="Q12" s="186" t="s">
        <v>6</v>
      </c>
      <c r="R12" s="186" t="s">
        <v>7</v>
      </c>
      <c r="S12" s="196" t="s">
        <v>109</v>
      </c>
    </row>
    <row r="13" spans="1:20" ht="12.75">
      <c r="A13" s="30" t="s">
        <v>111</v>
      </c>
      <c r="B13" s="27"/>
      <c r="D13" s="336"/>
      <c r="E13" s="336"/>
      <c r="F13" s="336"/>
      <c r="G13" s="163" t="s">
        <v>112</v>
      </c>
      <c r="H13" s="335"/>
      <c r="I13" s="335"/>
      <c r="J13" s="164"/>
      <c r="K13" s="167"/>
      <c r="L13" s="164" t="s">
        <v>113</v>
      </c>
      <c r="M13" s="31" t="s">
        <v>68</v>
      </c>
      <c r="N13" s="32" t="s">
        <v>34</v>
      </c>
      <c r="O13" s="32" t="s">
        <v>34</v>
      </c>
      <c r="P13" s="32" t="s">
        <v>34</v>
      </c>
      <c r="Q13" s="32" t="s">
        <v>34</v>
      </c>
      <c r="R13" s="32" t="s">
        <v>34</v>
      </c>
      <c r="S13" s="197"/>
      <c r="T13" s="198"/>
    </row>
    <row r="14" spans="1:19" ht="6" customHeight="1" thickBot="1">
      <c r="A14" s="33"/>
      <c r="B14" s="34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37"/>
      <c r="P14" s="37"/>
      <c r="Q14" s="37"/>
      <c r="R14" s="37"/>
      <c r="S14" s="199"/>
    </row>
    <row r="15" spans="1:19" ht="13.5" customHeight="1" thickBot="1">
      <c r="A15" s="180"/>
      <c r="B15" s="27"/>
      <c r="C15" s="27"/>
      <c r="D15" s="19"/>
      <c r="E15" s="19"/>
      <c r="F15" s="19"/>
      <c r="G15" s="19"/>
      <c r="H15" s="337" t="s">
        <v>118</v>
      </c>
      <c r="I15" s="338"/>
      <c r="J15" s="338"/>
      <c r="K15" s="338"/>
      <c r="L15" s="19"/>
      <c r="M15" s="110"/>
      <c r="N15" s="245"/>
      <c r="O15" s="136"/>
      <c r="P15" s="136"/>
      <c r="Q15" s="136"/>
      <c r="R15" s="136"/>
      <c r="S15" s="200"/>
    </row>
    <row r="16" spans="1:24" ht="27" customHeight="1">
      <c r="A16" s="30" t="s">
        <v>83</v>
      </c>
      <c r="B16" s="27"/>
      <c r="C16" s="40"/>
      <c r="D16" s="41"/>
      <c r="E16" s="42" t="s">
        <v>87</v>
      </c>
      <c r="F16" s="43" t="s">
        <v>52</v>
      </c>
      <c r="G16" s="44" t="s">
        <v>3</v>
      </c>
      <c r="H16" s="45" t="str">
        <f>O12</f>
        <v>SOURCE 1</v>
      </c>
      <c r="I16" s="45" t="str">
        <f>P12</f>
        <v>SOURCE 2</v>
      </c>
      <c r="J16" s="45" t="str">
        <f>Q12</f>
        <v>SOURCE 3</v>
      </c>
      <c r="K16" s="45" t="str">
        <f>R12</f>
        <v>SOURCE 4</v>
      </c>
      <c r="L16" s="46" t="s">
        <v>65</v>
      </c>
      <c r="M16" s="144"/>
      <c r="N16" s="245"/>
      <c r="O16" s="136"/>
      <c r="P16" s="136"/>
      <c r="Q16" s="136"/>
      <c r="R16" s="136"/>
      <c r="S16" s="304" t="s">
        <v>146</v>
      </c>
      <c r="T16" s="305"/>
      <c r="U16" s="305"/>
      <c r="V16" s="306"/>
      <c r="X16" s="201"/>
    </row>
    <row r="17" spans="1:22" ht="24" customHeight="1" thickBot="1">
      <c r="A17" s="150" t="s">
        <v>144</v>
      </c>
      <c r="B17" s="27"/>
      <c r="C17" s="40"/>
      <c r="D17" s="41"/>
      <c r="E17" s="42"/>
      <c r="F17" s="43"/>
      <c r="G17" s="44"/>
      <c r="H17" s="45"/>
      <c r="I17" s="45"/>
      <c r="J17" s="45"/>
      <c r="K17" s="45"/>
      <c r="L17" s="46"/>
      <c r="M17" s="144"/>
      <c r="N17" s="245"/>
      <c r="O17" s="136"/>
      <c r="P17" s="136"/>
      <c r="Q17" s="136"/>
      <c r="R17" s="136"/>
      <c r="S17" s="307"/>
      <c r="T17" s="308"/>
      <c r="U17" s="308"/>
      <c r="V17" s="309"/>
    </row>
    <row r="18" spans="1:21" ht="12.75">
      <c r="A18" s="189" t="s">
        <v>127</v>
      </c>
      <c r="B18" s="19" t="s">
        <v>8</v>
      </c>
      <c r="C18" s="19"/>
      <c r="D18" s="19"/>
      <c r="E18" s="50"/>
      <c r="F18" s="50"/>
      <c r="G18" s="22"/>
      <c r="H18" s="50"/>
      <c r="I18" s="50"/>
      <c r="J18" s="50"/>
      <c r="K18" s="50"/>
      <c r="L18" s="51"/>
      <c r="M18" s="110"/>
      <c r="N18" s="245"/>
      <c r="O18" s="136"/>
      <c r="P18" s="136"/>
      <c r="Q18" s="136"/>
      <c r="R18" s="136"/>
      <c r="S18" s="200"/>
      <c r="T18" s="215"/>
      <c r="U18" s="237"/>
    </row>
    <row r="19" spans="1:25" ht="12.75">
      <c r="A19" s="177" t="s">
        <v>163</v>
      </c>
      <c r="B19" s="301" t="s">
        <v>77</v>
      </c>
      <c r="C19" s="301"/>
      <c r="D19" s="301"/>
      <c r="E19" s="54">
        <f>F19/2088</f>
        <v>0</v>
      </c>
      <c r="F19" s="55">
        <f>SUM(G19:K19)</f>
        <v>0</v>
      </c>
      <c r="G19" s="11"/>
      <c r="H19" s="12"/>
      <c r="I19" s="12"/>
      <c r="J19" s="12"/>
      <c r="K19" s="12"/>
      <c r="L19" s="298">
        <v>0</v>
      </c>
      <c r="M19" s="58">
        <f>ROUND(F19*L19,0)</f>
        <v>0</v>
      </c>
      <c r="N19" s="246">
        <f>ROUND(G19*L19,0)</f>
        <v>0</v>
      </c>
      <c r="O19" s="59">
        <f>ROUND(H19*L19,0)</f>
        <v>0</v>
      </c>
      <c r="P19" s="59">
        <f>ROUND(I19*L19,0)</f>
        <v>0</v>
      </c>
      <c r="Q19" s="59">
        <f>ROUND(J19*L19,0)</f>
        <v>0</v>
      </c>
      <c r="R19" s="59">
        <f>ROUND(K19*L19,0)</f>
        <v>0</v>
      </c>
      <c r="S19" s="60">
        <f>SUM(N19:R19)</f>
        <v>0</v>
      </c>
      <c r="T19" s="240"/>
      <c r="U19" s="215"/>
      <c r="V19" s="206"/>
      <c r="W19" s="206"/>
      <c r="X19" s="206"/>
      <c r="Y19" s="209"/>
    </row>
    <row r="20" spans="1:25" ht="4.5" customHeight="1">
      <c r="A20" s="152"/>
      <c r="B20" s="19"/>
      <c r="C20" s="19"/>
      <c r="D20" s="19"/>
      <c r="E20" s="54"/>
      <c r="F20" s="55"/>
      <c r="G20" s="62"/>
      <c r="H20" s="55"/>
      <c r="I20" s="55"/>
      <c r="J20" s="55"/>
      <c r="K20" s="55"/>
      <c r="L20" s="145"/>
      <c r="M20" s="38"/>
      <c r="N20" s="244"/>
      <c r="O20" s="39"/>
      <c r="P20" s="39"/>
      <c r="Q20" s="39"/>
      <c r="R20" s="39"/>
      <c r="S20" s="281"/>
      <c r="T20" s="215"/>
      <c r="U20" s="215"/>
      <c r="V20" s="209"/>
      <c r="W20" s="209"/>
      <c r="X20" s="209"/>
      <c r="Y20" s="209"/>
    </row>
    <row r="21" spans="1:25" ht="12.75">
      <c r="A21" s="152"/>
      <c r="B21" s="301" t="s">
        <v>9</v>
      </c>
      <c r="C21" s="301"/>
      <c r="D21" s="301"/>
      <c r="E21" s="54"/>
      <c r="F21" s="55"/>
      <c r="G21" s="62"/>
      <c r="H21" s="55"/>
      <c r="I21" s="55"/>
      <c r="J21" s="55"/>
      <c r="K21" s="55"/>
      <c r="L21" s="145"/>
      <c r="M21" s="38"/>
      <c r="N21" s="244"/>
      <c r="O21" s="39"/>
      <c r="P21" s="39"/>
      <c r="Q21" s="39"/>
      <c r="R21" s="39"/>
      <c r="S21" s="281"/>
      <c r="T21" s="240"/>
      <c r="U21" s="215"/>
      <c r="V21" s="206"/>
      <c r="W21" s="206"/>
      <c r="X21" s="206"/>
      <c r="Y21" s="206"/>
    </row>
    <row r="22" spans="1:25" ht="12.75">
      <c r="A22" s="177" t="s">
        <v>163</v>
      </c>
      <c r="B22" s="301" t="s">
        <v>78</v>
      </c>
      <c r="C22" s="301"/>
      <c r="D22" s="301"/>
      <c r="E22" s="54">
        <f>F22/2088</f>
        <v>0</v>
      </c>
      <c r="F22" s="55">
        <f>SUM(G22:K22)</f>
        <v>0</v>
      </c>
      <c r="G22" s="13"/>
      <c r="H22" s="12"/>
      <c r="I22" s="12"/>
      <c r="J22" s="12"/>
      <c r="K22" s="12"/>
      <c r="L22" s="298">
        <v>0</v>
      </c>
      <c r="M22" s="58">
        <f>ROUND(F22*L22,0)</f>
        <v>0</v>
      </c>
      <c r="N22" s="246">
        <f>ROUND(G22*L22,0)</f>
        <v>0</v>
      </c>
      <c r="O22" s="59">
        <f>ROUND(H22*L22,0)</f>
        <v>0</v>
      </c>
      <c r="P22" s="59">
        <f>ROUND(I22*L22,0)</f>
        <v>0</v>
      </c>
      <c r="Q22" s="59">
        <f>ROUND(J22*L22,0)</f>
        <v>0</v>
      </c>
      <c r="R22" s="59">
        <f>ROUND(K22*L22,0)</f>
        <v>0</v>
      </c>
      <c r="S22" s="60">
        <f>SUM(N22:R22)</f>
        <v>0</v>
      </c>
      <c r="T22" s="215"/>
      <c r="U22" s="215"/>
      <c r="V22" s="206"/>
      <c r="W22" s="206"/>
      <c r="X22" s="206"/>
      <c r="Y22" s="206"/>
    </row>
    <row r="23" spans="1:25" ht="4.5" customHeight="1">
      <c r="A23" s="152"/>
      <c r="B23" s="19"/>
      <c r="C23" s="19"/>
      <c r="D23" s="19"/>
      <c r="E23" s="54"/>
      <c r="F23" s="55"/>
      <c r="G23" s="62"/>
      <c r="H23" s="55"/>
      <c r="I23" s="55"/>
      <c r="J23" s="55"/>
      <c r="K23" s="55"/>
      <c r="L23" s="134"/>
      <c r="M23" s="58"/>
      <c r="N23" s="244"/>
      <c r="O23" s="39"/>
      <c r="P23" s="39"/>
      <c r="Q23" s="39"/>
      <c r="R23" s="39"/>
      <c r="S23" s="281"/>
      <c r="T23" s="215"/>
      <c r="U23" s="215"/>
      <c r="V23" s="209"/>
      <c r="W23" s="209"/>
      <c r="X23" s="209"/>
      <c r="Y23" s="209"/>
    </row>
    <row r="24" spans="1:25" ht="12.75">
      <c r="A24" s="152"/>
      <c r="B24" s="301" t="s">
        <v>9</v>
      </c>
      <c r="C24" s="301"/>
      <c r="D24" s="301"/>
      <c r="E24" s="54"/>
      <c r="F24" s="55"/>
      <c r="G24" s="62"/>
      <c r="H24" s="55"/>
      <c r="I24" s="55"/>
      <c r="J24" s="55"/>
      <c r="K24" s="55"/>
      <c r="L24" s="145"/>
      <c r="M24" s="38"/>
      <c r="N24" s="244"/>
      <c r="O24" s="39"/>
      <c r="P24" s="39"/>
      <c r="Q24" s="39"/>
      <c r="R24" s="39"/>
      <c r="S24" s="281"/>
      <c r="T24" s="215"/>
      <c r="U24" s="215"/>
      <c r="V24" s="209"/>
      <c r="W24" s="209"/>
      <c r="X24" s="209"/>
      <c r="Y24" s="209"/>
    </row>
    <row r="25" spans="1:21" ht="12.75">
      <c r="A25" s="177" t="s">
        <v>163</v>
      </c>
      <c r="B25" s="301" t="s">
        <v>79</v>
      </c>
      <c r="C25" s="301"/>
      <c r="D25" s="301"/>
      <c r="E25" s="54">
        <f>F25/2088</f>
        <v>0</v>
      </c>
      <c r="F25" s="55">
        <f>SUM(G25:K25)</f>
        <v>0</v>
      </c>
      <c r="G25" s="13"/>
      <c r="H25" s="12"/>
      <c r="I25" s="12"/>
      <c r="J25" s="12"/>
      <c r="K25" s="12"/>
      <c r="L25" s="298">
        <v>0</v>
      </c>
      <c r="M25" s="58">
        <f>ROUND(F25*L25,0)</f>
        <v>0</v>
      </c>
      <c r="N25" s="246">
        <f>ROUND(G25*L25,0)</f>
        <v>0</v>
      </c>
      <c r="O25" s="59">
        <f>ROUND(H25*L25,0)</f>
        <v>0</v>
      </c>
      <c r="P25" s="59">
        <f>ROUND(I25*L25,0)</f>
        <v>0</v>
      </c>
      <c r="Q25" s="59">
        <f>ROUND(J25*L25,0)</f>
        <v>0</v>
      </c>
      <c r="R25" s="59">
        <f>ROUND(K25*L25,0)</f>
        <v>0</v>
      </c>
      <c r="S25" s="60">
        <f>SUM(N25:R25)</f>
        <v>0</v>
      </c>
      <c r="T25" s="215"/>
      <c r="U25" s="215"/>
    </row>
    <row r="26" spans="1:21" ht="4.5" customHeight="1">
      <c r="A26" s="152"/>
      <c r="B26" s="19"/>
      <c r="C26" s="19"/>
      <c r="D26" s="19"/>
      <c r="E26" s="54"/>
      <c r="F26" s="55"/>
      <c r="G26" s="62"/>
      <c r="H26" s="55"/>
      <c r="I26" s="55"/>
      <c r="J26" s="55"/>
      <c r="K26" s="55"/>
      <c r="L26" s="145"/>
      <c r="M26" s="38"/>
      <c r="N26" s="244"/>
      <c r="O26" s="39"/>
      <c r="P26" s="39"/>
      <c r="Q26" s="39"/>
      <c r="R26" s="39"/>
      <c r="S26" s="281"/>
      <c r="T26" s="215"/>
      <c r="U26" s="215"/>
    </row>
    <row r="27" spans="1:21" ht="12.75">
      <c r="A27" s="152"/>
      <c r="B27" s="301" t="s">
        <v>9</v>
      </c>
      <c r="C27" s="301"/>
      <c r="D27" s="301"/>
      <c r="E27" s="54"/>
      <c r="F27" s="55"/>
      <c r="G27" s="62"/>
      <c r="H27" s="55"/>
      <c r="I27" s="55"/>
      <c r="J27" s="55"/>
      <c r="K27" s="55"/>
      <c r="L27" s="145"/>
      <c r="M27" s="38"/>
      <c r="N27" s="244"/>
      <c r="O27" s="39"/>
      <c r="P27" s="39"/>
      <c r="Q27" s="39"/>
      <c r="R27" s="39"/>
      <c r="S27" s="281"/>
      <c r="T27" s="215"/>
      <c r="U27" s="215"/>
    </row>
    <row r="28" spans="1:21" ht="12.75">
      <c r="A28" s="177" t="s">
        <v>163</v>
      </c>
      <c r="B28" s="301" t="s">
        <v>80</v>
      </c>
      <c r="C28" s="301"/>
      <c r="D28" s="301"/>
      <c r="E28" s="54">
        <f>F28/2088</f>
        <v>0</v>
      </c>
      <c r="F28" s="55">
        <f>SUM(G28:K28)</f>
        <v>0</v>
      </c>
      <c r="G28" s="13"/>
      <c r="H28" s="12"/>
      <c r="I28" s="12"/>
      <c r="J28" s="12"/>
      <c r="K28" s="12"/>
      <c r="L28" s="298">
        <v>0</v>
      </c>
      <c r="M28" s="58">
        <f>ROUND(F28*L28,0)</f>
        <v>0</v>
      </c>
      <c r="N28" s="246">
        <f>ROUND(G28*L28,0)</f>
        <v>0</v>
      </c>
      <c r="O28" s="59">
        <f>ROUND(H28*L28,0)</f>
        <v>0</v>
      </c>
      <c r="P28" s="59">
        <f>ROUND(I28*L28,0)</f>
        <v>0</v>
      </c>
      <c r="Q28" s="59">
        <f>ROUND(J28*L28,0)</f>
        <v>0</v>
      </c>
      <c r="R28" s="59">
        <f>ROUND(K28*L28,0)</f>
        <v>0</v>
      </c>
      <c r="S28" s="60">
        <f>SUM(N28:R28)</f>
        <v>0</v>
      </c>
      <c r="T28" s="215"/>
      <c r="U28" s="215"/>
    </row>
    <row r="29" spans="1:21" ht="4.5" customHeight="1">
      <c r="A29" s="152"/>
      <c r="B29" s="19"/>
      <c r="C29" s="19"/>
      <c r="D29" s="19"/>
      <c r="E29" s="54"/>
      <c r="F29" s="55"/>
      <c r="G29" s="62"/>
      <c r="H29" s="55"/>
      <c r="I29" s="55"/>
      <c r="J29" s="55"/>
      <c r="K29" s="55"/>
      <c r="L29" s="145"/>
      <c r="M29" s="38"/>
      <c r="N29" s="244"/>
      <c r="O29" s="39"/>
      <c r="P29" s="39"/>
      <c r="Q29" s="39"/>
      <c r="R29" s="39"/>
      <c r="S29" s="281"/>
      <c r="T29" s="215"/>
      <c r="U29" s="215"/>
    </row>
    <row r="30" spans="1:21" ht="12.75">
      <c r="A30" s="152"/>
      <c r="B30" s="301" t="s">
        <v>9</v>
      </c>
      <c r="C30" s="301"/>
      <c r="D30" s="301"/>
      <c r="E30" s="54"/>
      <c r="F30" s="55"/>
      <c r="G30" s="62"/>
      <c r="H30" s="55"/>
      <c r="I30" s="55"/>
      <c r="J30" s="55"/>
      <c r="K30" s="55"/>
      <c r="L30" s="145"/>
      <c r="M30" s="38"/>
      <c r="N30" s="244"/>
      <c r="O30" s="39"/>
      <c r="P30" s="39"/>
      <c r="Q30" s="39"/>
      <c r="R30" s="39"/>
      <c r="S30" s="281"/>
      <c r="T30" s="215"/>
      <c r="U30" s="215"/>
    </row>
    <row r="31" spans="1:21" ht="12.75">
      <c r="A31" s="177" t="s">
        <v>163</v>
      </c>
      <c r="B31" s="301" t="s">
        <v>81</v>
      </c>
      <c r="C31" s="301"/>
      <c r="D31" s="301"/>
      <c r="E31" s="54">
        <f>F31/2088</f>
        <v>0</v>
      </c>
      <c r="F31" s="55">
        <f>SUM(G31:K31)</f>
        <v>0</v>
      </c>
      <c r="G31" s="13"/>
      <c r="H31" s="12"/>
      <c r="I31" s="12"/>
      <c r="J31" s="12"/>
      <c r="K31" s="12"/>
      <c r="L31" s="298">
        <v>0</v>
      </c>
      <c r="M31" s="58">
        <f>ROUND(F31*L31,0)</f>
        <v>0</v>
      </c>
      <c r="N31" s="246">
        <f>ROUND(G31*L31,0)</f>
        <v>0</v>
      </c>
      <c r="O31" s="59">
        <f>ROUND(H31*L31,0)</f>
        <v>0</v>
      </c>
      <c r="P31" s="59">
        <f>ROUND(I31*L31,0)</f>
        <v>0</v>
      </c>
      <c r="Q31" s="59">
        <f>ROUND(J31*L31,0)</f>
        <v>0</v>
      </c>
      <c r="R31" s="59">
        <f>ROUND(K31*L31,0)</f>
        <v>0</v>
      </c>
      <c r="S31" s="60">
        <f>SUM(N31:R31)</f>
        <v>0</v>
      </c>
      <c r="T31" s="215"/>
      <c r="U31" s="215"/>
    </row>
    <row r="32" spans="1:21" ht="4.5" customHeight="1">
      <c r="A32" s="152"/>
      <c r="B32" s="19"/>
      <c r="C32" s="19"/>
      <c r="D32" s="19"/>
      <c r="E32" s="54"/>
      <c r="F32" s="55"/>
      <c r="G32" s="62"/>
      <c r="H32" s="55"/>
      <c r="I32" s="55"/>
      <c r="J32" s="55"/>
      <c r="K32" s="55"/>
      <c r="L32" s="145"/>
      <c r="M32" s="38"/>
      <c r="N32" s="244"/>
      <c r="O32" s="39"/>
      <c r="P32" s="39"/>
      <c r="Q32" s="39"/>
      <c r="R32" s="39"/>
      <c r="S32" s="281"/>
      <c r="T32" s="215"/>
      <c r="U32" s="215"/>
    </row>
    <row r="33" spans="1:21" ht="12.75">
      <c r="A33" s="152"/>
      <c r="B33" s="357" t="s">
        <v>9</v>
      </c>
      <c r="C33" s="301"/>
      <c r="D33" s="301"/>
      <c r="E33" s="54"/>
      <c r="F33" s="55"/>
      <c r="G33" s="62"/>
      <c r="H33" s="55"/>
      <c r="I33" s="55"/>
      <c r="J33" s="55"/>
      <c r="K33" s="55"/>
      <c r="L33" s="145"/>
      <c r="M33" s="38"/>
      <c r="N33" s="244"/>
      <c r="O33" s="39"/>
      <c r="P33" s="39"/>
      <c r="Q33" s="39"/>
      <c r="R33" s="39"/>
      <c r="S33" s="281"/>
      <c r="T33" s="215"/>
      <c r="U33" s="215"/>
    </row>
    <row r="34" spans="1:21" ht="12.75">
      <c r="A34" s="177" t="s">
        <v>163</v>
      </c>
      <c r="B34" s="357" t="s">
        <v>82</v>
      </c>
      <c r="C34" s="301"/>
      <c r="D34" s="301"/>
      <c r="E34" s="54">
        <f>F34/2088</f>
        <v>0</v>
      </c>
      <c r="F34" s="55">
        <f>SUM(G34:K34)</f>
        <v>0</v>
      </c>
      <c r="G34" s="13"/>
      <c r="H34" s="12"/>
      <c r="I34" s="12"/>
      <c r="J34" s="12"/>
      <c r="K34" s="12"/>
      <c r="L34" s="298">
        <v>0</v>
      </c>
      <c r="M34" s="58">
        <f>ROUND(F34*L34,0)</f>
        <v>0</v>
      </c>
      <c r="N34" s="246">
        <f>ROUND(G34*L34,0)</f>
        <v>0</v>
      </c>
      <c r="O34" s="59">
        <f>ROUND(H34*L34,0)</f>
        <v>0</v>
      </c>
      <c r="P34" s="59">
        <f>ROUND(I34*L34,0)</f>
        <v>0</v>
      </c>
      <c r="Q34" s="59">
        <f>ROUND(J34*L34,0)</f>
        <v>0</v>
      </c>
      <c r="R34" s="59">
        <f>ROUND(K34*L34,0)</f>
        <v>0</v>
      </c>
      <c r="S34" s="60">
        <f>SUM(N34:R34)</f>
        <v>0</v>
      </c>
      <c r="T34" s="215"/>
      <c r="U34" s="215"/>
    </row>
    <row r="35" spans="1:21" ht="4.5" customHeight="1">
      <c r="A35" s="152"/>
      <c r="B35" s="19"/>
      <c r="C35" s="19"/>
      <c r="D35" s="19"/>
      <c r="E35" s="54"/>
      <c r="F35" s="55"/>
      <c r="G35" s="62"/>
      <c r="H35" s="55"/>
      <c r="I35" s="55"/>
      <c r="J35" s="55"/>
      <c r="K35" s="55"/>
      <c r="L35" s="145"/>
      <c r="M35" s="38"/>
      <c r="N35" s="244"/>
      <c r="O35" s="39"/>
      <c r="P35" s="39"/>
      <c r="Q35" s="39"/>
      <c r="R35" s="39"/>
      <c r="S35" s="281"/>
      <c r="T35" s="215"/>
      <c r="U35" s="215"/>
    </row>
    <row r="36" spans="1:25" ht="12.75" hidden="1">
      <c r="A36" s="152"/>
      <c r="B36" s="301" t="s">
        <v>9</v>
      </c>
      <c r="C36" s="301"/>
      <c r="D36" s="301"/>
      <c r="E36" s="54"/>
      <c r="F36" s="55"/>
      <c r="G36" s="62"/>
      <c r="H36" s="55"/>
      <c r="I36" s="55"/>
      <c r="J36" s="55"/>
      <c r="K36" s="55"/>
      <c r="L36" s="145"/>
      <c r="M36" s="38"/>
      <c r="N36" s="244"/>
      <c r="O36" s="39"/>
      <c r="P36" s="39"/>
      <c r="Q36" s="39"/>
      <c r="R36" s="39"/>
      <c r="S36" s="281"/>
      <c r="T36" s="215"/>
      <c r="U36" s="215"/>
      <c r="V36" s="209"/>
      <c r="W36" s="209"/>
      <c r="X36" s="209"/>
      <c r="Y36" s="209"/>
    </row>
    <row r="37" spans="1:21" ht="12.75" hidden="1">
      <c r="A37" s="177" t="s">
        <v>163</v>
      </c>
      <c r="B37" s="301" t="s">
        <v>155</v>
      </c>
      <c r="C37" s="301"/>
      <c r="D37" s="301"/>
      <c r="E37" s="54">
        <f>F37/2088</f>
        <v>0</v>
      </c>
      <c r="F37" s="55">
        <f>SUM(G37:K37)</f>
        <v>0</v>
      </c>
      <c r="G37" s="13"/>
      <c r="H37" s="12"/>
      <c r="I37" s="12"/>
      <c r="J37" s="12"/>
      <c r="K37" s="12"/>
      <c r="L37" s="298">
        <v>0</v>
      </c>
      <c r="M37" s="58">
        <f>ROUND(F37*L37,0)</f>
        <v>0</v>
      </c>
      <c r="N37" s="246">
        <f>ROUND(G37*L37,0)</f>
        <v>0</v>
      </c>
      <c r="O37" s="59">
        <f>ROUND(H37*L37,0)</f>
        <v>0</v>
      </c>
      <c r="P37" s="59">
        <f>ROUND(I37*L37,0)</f>
        <v>0</v>
      </c>
      <c r="Q37" s="59">
        <f>ROUND(J37*L37,0)</f>
        <v>0</v>
      </c>
      <c r="R37" s="59">
        <f>ROUND(K37*L37,0)</f>
        <v>0</v>
      </c>
      <c r="S37" s="60">
        <f>SUM(N37:R37)</f>
        <v>0</v>
      </c>
      <c r="T37" s="215"/>
      <c r="U37" s="215"/>
    </row>
    <row r="38" spans="1:21" ht="4.5" customHeight="1" hidden="1">
      <c r="A38" s="152"/>
      <c r="B38" s="19"/>
      <c r="C38" s="19"/>
      <c r="D38" s="19"/>
      <c r="E38" s="54"/>
      <c r="F38" s="55"/>
      <c r="G38" s="62"/>
      <c r="H38" s="55"/>
      <c r="I38" s="55"/>
      <c r="J38" s="55"/>
      <c r="K38" s="55"/>
      <c r="L38" s="145"/>
      <c r="M38" s="38"/>
      <c r="N38" s="244"/>
      <c r="O38" s="39"/>
      <c r="P38" s="39"/>
      <c r="Q38" s="39"/>
      <c r="R38" s="39"/>
      <c r="S38" s="281"/>
      <c r="T38" s="215"/>
      <c r="U38" s="215"/>
    </row>
    <row r="39" spans="1:21" ht="12.75" hidden="1">
      <c r="A39" s="152"/>
      <c r="B39" s="301" t="s">
        <v>9</v>
      </c>
      <c r="C39" s="301"/>
      <c r="D39" s="301"/>
      <c r="E39" s="54"/>
      <c r="F39" s="55"/>
      <c r="G39" s="62"/>
      <c r="H39" s="55"/>
      <c r="I39" s="55"/>
      <c r="J39" s="55"/>
      <c r="K39" s="55"/>
      <c r="L39" s="145"/>
      <c r="M39" s="38"/>
      <c r="N39" s="244"/>
      <c r="O39" s="39"/>
      <c r="P39" s="39"/>
      <c r="Q39" s="39"/>
      <c r="R39" s="39"/>
      <c r="S39" s="281"/>
      <c r="T39" s="215"/>
      <c r="U39" s="215"/>
    </row>
    <row r="40" spans="1:21" ht="12.75" hidden="1">
      <c r="A40" s="177"/>
      <c r="B40" s="301" t="s">
        <v>156</v>
      </c>
      <c r="C40" s="301"/>
      <c r="D40" s="301"/>
      <c r="E40" s="54">
        <f>F40/2088</f>
        <v>0</v>
      </c>
      <c r="F40" s="55">
        <f>SUM(G40:K40)</f>
        <v>0</v>
      </c>
      <c r="G40" s="13"/>
      <c r="H40" s="12"/>
      <c r="I40" s="12"/>
      <c r="J40" s="12"/>
      <c r="K40" s="12"/>
      <c r="L40" s="298">
        <v>0</v>
      </c>
      <c r="M40" s="58">
        <f>ROUND(F40*L40,0)</f>
        <v>0</v>
      </c>
      <c r="N40" s="246">
        <f>ROUND(G40*L40,0)</f>
        <v>0</v>
      </c>
      <c r="O40" s="59">
        <f>ROUND(H40*L40,0)</f>
        <v>0</v>
      </c>
      <c r="P40" s="59">
        <f>ROUND(I40*L40,0)</f>
        <v>0</v>
      </c>
      <c r="Q40" s="59">
        <f>ROUND(J40*L40,0)</f>
        <v>0</v>
      </c>
      <c r="R40" s="59">
        <f>ROUND(K40*L40,0)</f>
        <v>0</v>
      </c>
      <c r="S40" s="60">
        <f>SUM(N40:R40)</f>
        <v>0</v>
      </c>
      <c r="T40" s="215"/>
      <c r="U40" s="215"/>
    </row>
    <row r="41" spans="1:21" ht="4.5" customHeight="1" hidden="1">
      <c r="A41" s="152"/>
      <c r="B41" s="19"/>
      <c r="C41" s="19"/>
      <c r="D41" s="19"/>
      <c r="E41" s="54"/>
      <c r="F41" s="55"/>
      <c r="G41" s="62"/>
      <c r="H41" s="55"/>
      <c r="I41" s="55"/>
      <c r="J41" s="55"/>
      <c r="K41" s="55"/>
      <c r="L41" s="145"/>
      <c r="M41" s="38"/>
      <c r="N41" s="244"/>
      <c r="O41" s="39"/>
      <c r="P41" s="39"/>
      <c r="Q41" s="39"/>
      <c r="R41" s="39"/>
      <c r="S41" s="281"/>
      <c r="T41" s="215"/>
      <c r="U41" s="215"/>
    </row>
    <row r="42" spans="1:21" ht="12.75" hidden="1">
      <c r="A42" s="152"/>
      <c r="B42" s="301" t="s">
        <v>9</v>
      </c>
      <c r="C42" s="301"/>
      <c r="D42" s="301"/>
      <c r="E42" s="54"/>
      <c r="F42" s="55"/>
      <c r="G42" s="62"/>
      <c r="H42" s="55"/>
      <c r="I42" s="55"/>
      <c r="J42" s="55"/>
      <c r="K42" s="55"/>
      <c r="L42" s="145"/>
      <c r="M42" s="38"/>
      <c r="N42" s="244"/>
      <c r="O42" s="39"/>
      <c r="P42" s="39"/>
      <c r="Q42" s="39"/>
      <c r="R42" s="39"/>
      <c r="S42" s="281"/>
      <c r="T42" s="215"/>
      <c r="U42" s="215"/>
    </row>
    <row r="43" spans="1:21" ht="12.75" hidden="1">
      <c r="A43" s="177"/>
      <c r="B43" s="301" t="s">
        <v>157</v>
      </c>
      <c r="C43" s="301"/>
      <c r="D43" s="301"/>
      <c r="E43" s="54">
        <f>F43/2088</f>
        <v>0</v>
      </c>
      <c r="F43" s="55">
        <f>SUM(G43:K43)</f>
        <v>0</v>
      </c>
      <c r="G43" s="13"/>
      <c r="H43" s="12"/>
      <c r="I43" s="12"/>
      <c r="J43" s="12"/>
      <c r="K43" s="12"/>
      <c r="L43" s="298">
        <v>0</v>
      </c>
      <c r="M43" s="58">
        <f>ROUND(F43*L43,0)</f>
        <v>0</v>
      </c>
      <c r="N43" s="246">
        <f>ROUND(G43*L43,0)</f>
        <v>0</v>
      </c>
      <c r="O43" s="59">
        <f>ROUND(H43*L43,0)</f>
        <v>0</v>
      </c>
      <c r="P43" s="59">
        <f>ROUND(I43*L43,0)</f>
        <v>0</v>
      </c>
      <c r="Q43" s="59">
        <f>ROUND(J43*L43,0)</f>
        <v>0</v>
      </c>
      <c r="R43" s="59">
        <f>ROUND(K43*L43,0)</f>
        <v>0</v>
      </c>
      <c r="S43" s="60">
        <f>SUM(N43:R43)</f>
        <v>0</v>
      </c>
      <c r="T43" s="215"/>
      <c r="U43" s="215"/>
    </row>
    <row r="44" spans="1:21" ht="4.5" customHeight="1" hidden="1">
      <c r="A44" s="152"/>
      <c r="B44" s="19"/>
      <c r="C44" s="19"/>
      <c r="D44" s="19"/>
      <c r="E44" s="54"/>
      <c r="F44" s="55"/>
      <c r="G44" s="62"/>
      <c r="H44" s="55"/>
      <c r="I44" s="55"/>
      <c r="J44" s="55"/>
      <c r="K44" s="55"/>
      <c r="L44" s="145"/>
      <c r="M44" s="38"/>
      <c r="N44" s="244"/>
      <c r="O44" s="39"/>
      <c r="P44" s="39"/>
      <c r="Q44" s="39"/>
      <c r="R44" s="39"/>
      <c r="S44" s="281"/>
      <c r="T44" s="215"/>
      <c r="U44" s="215"/>
    </row>
    <row r="45" spans="1:25" ht="12.75" hidden="1">
      <c r="A45" s="152"/>
      <c r="B45" s="301" t="s">
        <v>9</v>
      </c>
      <c r="C45" s="301"/>
      <c r="D45" s="301"/>
      <c r="E45" s="54"/>
      <c r="F45" s="55"/>
      <c r="G45" s="62"/>
      <c r="H45" s="55"/>
      <c r="I45" s="55"/>
      <c r="J45" s="55"/>
      <c r="K45" s="55"/>
      <c r="L45" s="145"/>
      <c r="M45" s="38"/>
      <c r="N45" s="244"/>
      <c r="O45" s="39"/>
      <c r="P45" s="39"/>
      <c r="Q45" s="39"/>
      <c r="R45" s="39"/>
      <c r="S45" s="281"/>
      <c r="T45" s="215"/>
      <c r="U45" s="215"/>
      <c r="V45" s="209"/>
      <c r="W45" s="209"/>
      <c r="X45" s="209"/>
      <c r="Y45" s="209"/>
    </row>
    <row r="46" spans="1:21" ht="12.75" hidden="1">
      <c r="A46" s="177"/>
      <c r="B46" s="301" t="s">
        <v>158</v>
      </c>
      <c r="C46" s="301"/>
      <c r="D46" s="301"/>
      <c r="E46" s="54">
        <f>F46/2088</f>
        <v>0</v>
      </c>
      <c r="F46" s="55">
        <f>SUM(G46:K46)</f>
        <v>0</v>
      </c>
      <c r="G46" s="13"/>
      <c r="H46" s="12"/>
      <c r="I46" s="12"/>
      <c r="J46" s="12"/>
      <c r="K46" s="12"/>
      <c r="L46" s="298">
        <v>0</v>
      </c>
      <c r="M46" s="58">
        <f>ROUND(F46*L46,0)</f>
        <v>0</v>
      </c>
      <c r="N46" s="246">
        <f>ROUND(G46*L46,0)</f>
        <v>0</v>
      </c>
      <c r="O46" s="59">
        <f>ROUND(H46*L46,0)</f>
        <v>0</v>
      </c>
      <c r="P46" s="59">
        <f>ROUND(I46*L46,0)</f>
        <v>0</v>
      </c>
      <c r="Q46" s="59">
        <f>ROUND(J46*L46,0)</f>
        <v>0</v>
      </c>
      <c r="R46" s="59">
        <f>ROUND(K46*L46,0)</f>
        <v>0</v>
      </c>
      <c r="S46" s="60">
        <f>SUM(N46:R46)</f>
        <v>0</v>
      </c>
      <c r="T46" s="215"/>
      <c r="U46" s="215"/>
    </row>
    <row r="47" spans="1:21" ht="4.5" customHeight="1" hidden="1">
      <c r="A47" s="152"/>
      <c r="B47" s="19"/>
      <c r="C47" s="19"/>
      <c r="D47" s="19"/>
      <c r="E47" s="54"/>
      <c r="F47" s="55"/>
      <c r="G47" s="62"/>
      <c r="H47" s="55"/>
      <c r="I47" s="55"/>
      <c r="J47" s="55"/>
      <c r="K47" s="55"/>
      <c r="L47" s="145"/>
      <c r="M47" s="38"/>
      <c r="N47" s="244"/>
      <c r="O47" s="39"/>
      <c r="P47" s="39"/>
      <c r="Q47" s="39"/>
      <c r="R47" s="39"/>
      <c r="S47" s="281"/>
      <c r="T47" s="215"/>
      <c r="U47" s="215"/>
    </row>
    <row r="48" spans="1:21" ht="12.75" hidden="1">
      <c r="A48" s="152"/>
      <c r="B48" s="301" t="s">
        <v>9</v>
      </c>
      <c r="C48" s="301"/>
      <c r="D48" s="301"/>
      <c r="E48" s="54"/>
      <c r="F48" s="55"/>
      <c r="G48" s="62"/>
      <c r="H48" s="55"/>
      <c r="I48" s="55"/>
      <c r="J48" s="55"/>
      <c r="K48" s="55"/>
      <c r="L48" s="145"/>
      <c r="M48" s="38"/>
      <c r="N48" s="244"/>
      <c r="O48" s="39"/>
      <c r="P48" s="39"/>
      <c r="Q48" s="39"/>
      <c r="R48" s="39"/>
      <c r="S48" s="281"/>
      <c r="T48" s="215"/>
      <c r="U48" s="215"/>
    </row>
    <row r="49" spans="1:21" ht="12.75" hidden="1">
      <c r="A49" s="177"/>
      <c r="B49" s="301" t="s">
        <v>159</v>
      </c>
      <c r="C49" s="301"/>
      <c r="D49" s="301"/>
      <c r="E49" s="54">
        <f>F49/2088</f>
        <v>0</v>
      </c>
      <c r="F49" s="55">
        <f>SUM(G49:K49)</f>
        <v>0</v>
      </c>
      <c r="G49" s="13"/>
      <c r="H49" s="12"/>
      <c r="I49" s="12"/>
      <c r="J49" s="12"/>
      <c r="K49" s="12"/>
      <c r="L49" s="298">
        <v>0</v>
      </c>
      <c r="M49" s="58">
        <f>ROUND(F49*L49,0)</f>
        <v>0</v>
      </c>
      <c r="N49" s="246">
        <f>ROUND(G49*L49,0)</f>
        <v>0</v>
      </c>
      <c r="O49" s="59">
        <f>ROUND(H49*L49,0)</f>
        <v>0</v>
      </c>
      <c r="P49" s="59">
        <f>ROUND(I49*L49,0)</f>
        <v>0</v>
      </c>
      <c r="Q49" s="59">
        <f>ROUND(J49*L49,0)</f>
        <v>0</v>
      </c>
      <c r="R49" s="59">
        <f>ROUND(K49*L49,0)</f>
        <v>0</v>
      </c>
      <c r="S49" s="60">
        <f>SUM(N49:R49)</f>
        <v>0</v>
      </c>
      <c r="T49" s="215"/>
      <c r="U49" s="215"/>
    </row>
    <row r="50" spans="1:21" ht="4.5" customHeight="1" hidden="1">
      <c r="A50" s="152"/>
      <c r="B50" s="19"/>
      <c r="C50" s="19"/>
      <c r="D50" s="19"/>
      <c r="E50" s="54"/>
      <c r="F50" s="55"/>
      <c r="G50" s="62"/>
      <c r="H50" s="55"/>
      <c r="I50" s="55"/>
      <c r="J50" s="55"/>
      <c r="K50" s="55"/>
      <c r="L50" s="145"/>
      <c r="M50" s="38"/>
      <c r="N50" s="244"/>
      <c r="O50" s="39"/>
      <c r="P50" s="39"/>
      <c r="Q50" s="39"/>
      <c r="R50" s="39"/>
      <c r="S50" s="281"/>
      <c r="T50" s="215"/>
      <c r="U50" s="215"/>
    </row>
    <row r="51" spans="1:25" ht="12.75" hidden="1">
      <c r="A51" s="152"/>
      <c r="B51" s="301" t="s">
        <v>9</v>
      </c>
      <c r="C51" s="301"/>
      <c r="D51" s="301"/>
      <c r="E51" s="54"/>
      <c r="F51" s="55"/>
      <c r="G51" s="62"/>
      <c r="H51" s="55"/>
      <c r="I51" s="55"/>
      <c r="J51" s="55"/>
      <c r="K51" s="55"/>
      <c r="L51" s="145"/>
      <c r="M51" s="38"/>
      <c r="N51" s="244"/>
      <c r="O51" s="39"/>
      <c r="P51" s="39"/>
      <c r="Q51" s="39"/>
      <c r="R51" s="39"/>
      <c r="S51" s="281"/>
      <c r="T51" s="215"/>
      <c r="U51" s="215"/>
      <c r="V51" s="209"/>
      <c r="W51" s="209"/>
      <c r="X51" s="209"/>
      <c r="Y51" s="209"/>
    </row>
    <row r="52" spans="1:21" ht="12.75" hidden="1">
      <c r="A52" s="177"/>
      <c r="B52" s="301" t="s">
        <v>160</v>
      </c>
      <c r="C52" s="301"/>
      <c r="D52" s="301"/>
      <c r="E52" s="54">
        <f>F52/2088</f>
        <v>0</v>
      </c>
      <c r="F52" s="55">
        <f>SUM(G52:K52)</f>
        <v>0</v>
      </c>
      <c r="G52" s="13"/>
      <c r="H52" s="12"/>
      <c r="I52" s="12"/>
      <c r="J52" s="12"/>
      <c r="K52" s="12"/>
      <c r="L52" s="298">
        <v>0</v>
      </c>
      <c r="M52" s="58">
        <f>ROUND(F52*L52,0)</f>
        <v>0</v>
      </c>
      <c r="N52" s="246">
        <f>ROUND(G52*L52,0)</f>
        <v>0</v>
      </c>
      <c r="O52" s="59">
        <f>ROUND(H52*L52,0)</f>
        <v>0</v>
      </c>
      <c r="P52" s="59">
        <f>ROUND(I52*L52,0)</f>
        <v>0</v>
      </c>
      <c r="Q52" s="59">
        <f>ROUND(J52*L52,0)</f>
        <v>0</v>
      </c>
      <c r="R52" s="59">
        <f>ROUND(K52*L52,0)</f>
        <v>0</v>
      </c>
      <c r="S52" s="60">
        <f>SUM(N52:R52)</f>
        <v>0</v>
      </c>
      <c r="T52" s="215"/>
      <c r="U52" s="215"/>
    </row>
    <row r="53" spans="1:21" ht="4.5" customHeight="1" hidden="1">
      <c r="A53" s="152"/>
      <c r="B53" s="19"/>
      <c r="C53" s="19"/>
      <c r="D53" s="19"/>
      <c r="E53" s="54"/>
      <c r="F53" s="55"/>
      <c r="G53" s="62"/>
      <c r="H53" s="55"/>
      <c r="I53" s="55"/>
      <c r="J53" s="55"/>
      <c r="K53" s="55"/>
      <c r="L53" s="145"/>
      <c r="M53" s="38"/>
      <c r="N53" s="244"/>
      <c r="O53" s="39"/>
      <c r="P53" s="39"/>
      <c r="Q53" s="39"/>
      <c r="R53" s="39"/>
      <c r="S53" s="281"/>
      <c r="T53" s="215"/>
      <c r="U53" s="215"/>
    </row>
    <row r="54" spans="1:19" ht="13.5" thickBot="1">
      <c r="A54" s="49"/>
      <c r="B54" s="71" t="s">
        <v>60</v>
      </c>
      <c r="C54" s="19"/>
      <c r="D54" s="19"/>
      <c r="E54" s="54"/>
      <c r="F54" s="55"/>
      <c r="G54" s="62"/>
      <c r="H54" s="55"/>
      <c r="I54" s="55"/>
      <c r="J54" s="55"/>
      <c r="K54" s="55"/>
      <c r="L54" s="134"/>
      <c r="M54" s="58"/>
      <c r="N54" s="244"/>
      <c r="O54" s="39"/>
      <c r="P54" s="39"/>
      <c r="Q54" s="39"/>
      <c r="R54" s="39"/>
      <c r="S54" s="281"/>
    </row>
    <row r="55" spans="1:22" ht="12.75">
      <c r="A55" s="107"/>
      <c r="B55" s="301" t="s">
        <v>166</v>
      </c>
      <c r="C55" s="301"/>
      <c r="D55" s="301"/>
      <c r="E55" s="54">
        <f>F55/2088</f>
        <v>0</v>
      </c>
      <c r="F55" s="55">
        <f>SUM(G55:K55)</f>
        <v>0</v>
      </c>
      <c r="G55" s="13"/>
      <c r="H55" s="12"/>
      <c r="I55" s="12"/>
      <c r="J55" s="12"/>
      <c r="K55" s="12"/>
      <c r="L55" s="298">
        <v>0</v>
      </c>
      <c r="M55" s="58">
        <f>ROUND(F55*L55,0)</f>
        <v>0</v>
      </c>
      <c r="N55" s="246">
        <f>ROUND(G55*L55,0)</f>
        <v>0</v>
      </c>
      <c r="O55" s="59">
        <f>ROUND(H55*L55,0)</f>
        <v>0</v>
      </c>
      <c r="P55" s="59">
        <f>ROUND(I55*L55,0)</f>
        <v>0</v>
      </c>
      <c r="Q55" s="59">
        <f>ROUND(J55*L55,0)</f>
        <v>0</v>
      </c>
      <c r="R55" s="59">
        <f>ROUND(K55*L55,0)</f>
        <v>0</v>
      </c>
      <c r="S55" s="60">
        <f>SUM(N55:R55)</f>
        <v>0</v>
      </c>
      <c r="T55" s="212" t="s">
        <v>125</v>
      </c>
      <c r="U55" s="213"/>
      <c r="V55" s="214"/>
    </row>
    <row r="56" spans="1:22" ht="4.5" customHeight="1">
      <c r="A56" s="49"/>
      <c r="B56" s="19"/>
      <c r="C56" s="19"/>
      <c r="D56" s="19"/>
      <c r="E56" s="54"/>
      <c r="F56" s="55"/>
      <c r="G56" s="62"/>
      <c r="H56" s="55"/>
      <c r="I56" s="55"/>
      <c r="J56" s="55"/>
      <c r="K56" s="55"/>
      <c r="L56" s="134"/>
      <c r="M56" s="58"/>
      <c r="N56" s="244"/>
      <c r="O56" s="39"/>
      <c r="P56" s="39"/>
      <c r="Q56" s="39"/>
      <c r="R56" s="39"/>
      <c r="S56" s="281"/>
      <c r="T56" s="208"/>
      <c r="U56" s="215"/>
      <c r="V56" s="205"/>
    </row>
    <row r="57" spans="1:22" ht="12.75">
      <c r="A57" s="49"/>
      <c r="B57" s="71" t="s">
        <v>60</v>
      </c>
      <c r="C57" s="19"/>
      <c r="D57" s="19"/>
      <c r="E57" s="54"/>
      <c r="F57" s="55"/>
      <c r="G57" s="62"/>
      <c r="H57" s="55"/>
      <c r="I57" s="55"/>
      <c r="J57" s="55"/>
      <c r="K57" s="55"/>
      <c r="L57" s="134"/>
      <c r="M57" s="58"/>
      <c r="N57" s="244"/>
      <c r="O57" s="39"/>
      <c r="P57" s="39"/>
      <c r="Q57" s="39"/>
      <c r="R57" s="39"/>
      <c r="S57" s="281"/>
      <c r="T57" s="204" t="s">
        <v>164</v>
      </c>
      <c r="U57" s="215"/>
      <c r="V57" s="205"/>
    </row>
    <row r="58" spans="1:22" ht="12.75">
      <c r="A58" s="49"/>
      <c r="B58" s="301" t="s">
        <v>167</v>
      </c>
      <c r="C58" s="301"/>
      <c r="D58" s="301"/>
      <c r="E58" s="54">
        <f>F58/2088</f>
        <v>0</v>
      </c>
      <c r="F58" s="55">
        <f>SUM(G58:K58)</f>
        <v>0</v>
      </c>
      <c r="G58" s="14"/>
      <c r="H58" s="15"/>
      <c r="I58" s="15"/>
      <c r="J58" s="15"/>
      <c r="K58" s="15"/>
      <c r="L58" s="298">
        <v>0</v>
      </c>
      <c r="M58" s="58">
        <f>ROUND(F58*L58,0)</f>
        <v>0</v>
      </c>
      <c r="N58" s="246">
        <f>ROUND(G58*L58,0)</f>
        <v>0</v>
      </c>
      <c r="O58" s="59">
        <f>ROUND(H58*L58,0)</f>
        <v>0</v>
      </c>
      <c r="P58" s="59">
        <f>ROUND(I58*L58,0)</f>
        <v>0</v>
      </c>
      <c r="Q58" s="59">
        <f>ROUND(J58*L58,0)</f>
        <v>0</v>
      </c>
      <c r="R58" s="59">
        <f>ROUND(K58*L58,0)</f>
        <v>0</v>
      </c>
      <c r="S58" s="60">
        <f>SUM(N58:R58)</f>
        <v>0</v>
      </c>
      <c r="T58" s="204" t="s">
        <v>165</v>
      </c>
      <c r="U58" s="215"/>
      <c r="V58" s="205"/>
    </row>
    <row r="59" spans="1:22" ht="4.5" customHeight="1">
      <c r="A59" s="49"/>
      <c r="B59" s="19"/>
      <c r="C59" s="19"/>
      <c r="D59" s="19"/>
      <c r="E59" s="54"/>
      <c r="F59" s="55"/>
      <c r="G59" s="62"/>
      <c r="H59" s="55"/>
      <c r="I59" s="55"/>
      <c r="J59" s="55"/>
      <c r="K59" s="55"/>
      <c r="L59" s="134"/>
      <c r="M59" s="58"/>
      <c r="N59" s="244"/>
      <c r="O59" s="39"/>
      <c r="P59" s="39"/>
      <c r="Q59" s="39"/>
      <c r="R59" s="39"/>
      <c r="S59" s="281"/>
      <c r="T59" s="208"/>
      <c r="U59" s="215"/>
      <c r="V59" s="205"/>
    </row>
    <row r="60" spans="1:22" ht="12.75">
      <c r="A60" s="49"/>
      <c r="B60" s="71" t="s">
        <v>60</v>
      </c>
      <c r="C60" s="19"/>
      <c r="D60" s="19"/>
      <c r="E60" s="54"/>
      <c r="F60" s="55"/>
      <c r="G60" s="62"/>
      <c r="H60" s="55"/>
      <c r="I60" s="55"/>
      <c r="J60" s="55"/>
      <c r="K60" s="55"/>
      <c r="L60" s="134"/>
      <c r="M60" s="58"/>
      <c r="N60" s="244"/>
      <c r="O60" s="39"/>
      <c r="P60" s="39"/>
      <c r="Q60" s="39"/>
      <c r="R60" s="39"/>
      <c r="S60" s="281"/>
      <c r="T60" s="329" t="s">
        <v>152</v>
      </c>
      <c r="U60" s="330"/>
      <c r="V60" s="331"/>
    </row>
    <row r="61" spans="1:22" ht="13.5" thickBot="1">
      <c r="A61" s="107"/>
      <c r="B61" s="301" t="s">
        <v>168</v>
      </c>
      <c r="C61" s="301"/>
      <c r="D61" s="301"/>
      <c r="E61" s="54">
        <f>F61/2088</f>
        <v>0</v>
      </c>
      <c r="F61" s="55">
        <f>SUM(G61:K61)</f>
        <v>0</v>
      </c>
      <c r="G61" s="13"/>
      <c r="H61" s="12"/>
      <c r="I61" s="12"/>
      <c r="J61" s="12"/>
      <c r="K61" s="12"/>
      <c r="L61" s="298">
        <v>0</v>
      </c>
      <c r="M61" s="58">
        <f>ROUND(F61*L61,0)</f>
        <v>0</v>
      </c>
      <c r="N61" s="246">
        <f>ROUND(G61*L61,0)</f>
        <v>0</v>
      </c>
      <c r="O61" s="59">
        <f>ROUND(H61*L61,0)</f>
        <v>0</v>
      </c>
      <c r="P61" s="59">
        <f>ROUND(I61*L61,0)</f>
        <v>0</v>
      </c>
      <c r="Q61" s="59">
        <f>ROUND(J61*L61,0)</f>
        <v>0</v>
      </c>
      <c r="R61" s="59">
        <f>ROUND(K61*L61,0)</f>
        <v>0</v>
      </c>
      <c r="S61" s="60">
        <f>SUM(N61:R61)</f>
        <v>0</v>
      </c>
      <c r="T61" s="332" t="s">
        <v>153</v>
      </c>
      <c r="U61" s="333"/>
      <c r="V61" s="334"/>
    </row>
    <row r="62" spans="1:22" ht="4.5" customHeight="1">
      <c r="A62" s="49"/>
      <c r="B62" s="19"/>
      <c r="C62" s="19"/>
      <c r="D62" s="19"/>
      <c r="E62" s="54"/>
      <c r="F62" s="55"/>
      <c r="G62" s="62"/>
      <c r="H62" s="55"/>
      <c r="I62" s="55"/>
      <c r="J62" s="55"/>
      <c r="K62" s="55"/>
      <c r="L62" s="134"/>
      <c r="M62" s="58"/>
      <c r="N62" s="244"/>
      <c r="O62" s="39"/>
      <c r="P62" s="39"/>
      <c r="Q62" s="39"/>
      <c r="R62" s="39"/>
      <c r="S62" s="281"/>
      <c r="T62"/>
      <c r="U62"/>
      <c r="V62"/>
    </row>
    <row r="63" spans="1:22" ht="12.75">
      <c r="A63" s="49"/>
      <c r="B63" s="71" t="s">
        <v>60</v>
      </c>
      <c r="C63" s="19"/>
      <c r="D63" s="19"/>
      <c r="E63" s="54"/>
      <c r="F63" s="55"/>
      <c r="G63" s="62"/>
      <c r="H63" s="55"/>
      <c r="I63" s="55"/>
      <c r="J63" s="55"/>
      <c r="K63" s="55"/>
      <c r="L63" s="134"/>
      <c r="M63" s="58"/>
      <c r="N63" s="244"/>
      <c r="O63" s="39"/>
      <c r="P63" s="39"/>
      <c r="Q63" s="39"/>
      <c r="R63" s="39"/>
      <c r="S63" s="281"/>
      <c r="T63"/>
      <c r="U63"/>
      <c r="V63"/>
    </row>
    <row r="64" spans="1:22" ht="12.75">
      <c r="A64" s="49"/>
      <c r="B64" s="301" t="s">
        <v>169</v>
      </c>
      <c r="C64" s="301"/>
      <c r="D64" s="301"/>
      <c r="E64" s="54">
        <f>F64/2088</f>
        <v>0</v>
      </c>
      <c r="F64" s="55">
        <f>SUM(G64:K64)</f>
        <v>0</v>
      </c>
      <c r="G64" s="14"/>
      <c r="H64" s="15"/>
      <c r="I64" s="15"/>
      <c r="J64" s="15"/>
      <c r="K64" s="15"/>
      <c r="L64" s="298">
        <v>0</v>
      </c>
      <c r="M64" s="58">
        <f>ROUND(F64*L64,0)</f>
        <v>0</v>
      </c>
      <c r="N64" s="246">
        <f>ROUND(G64*L64,0)</f>
        <v>0</v>
      </c>
      <c r="O64" s="59">
        <f>ROUND(H64*L64,0)</f>
        <v>0</v>
      </c>
      <c r="P64" s="59">
        <f>ROUND(I64*L64,0)</f>
        <v>0</v>
      </c>
      <c r="Q64" s="59">
        <f>ROUND(J64*L64,0)</f>
        <v>0</v>
      </c>
      <c r="R64" s="59">
        <f>ROUND(K64*L64,0)</f>
        <v>0</v>
      </c>
      <c r="S64" s="60">
        <f>SUM(N64:R64)</f>
        <v>0</v>
      </c>
      <c r="T64"/>
      <c r="U64"/>
      <c r="V64"/>
    </row>
    <row r="65" spans="1:22" ht="4.5" customHeight="1">
      <c r="A65" s="49"/>
      <c r="B65" s="19"/>
      <c r="C65" s="19"/>
      <c r="D65" s="19"/>
      <c r="E65" s="54"/>
      <c r="F65" s="55"/>
      <c r="G65" s="62"/>
      <c r="H65" s="55"/>
      <c r="I65" s="55"/>
      <c r="J65" s="55"/>
      <c r="K65" s="55"/>
      <c r="L65" s="134"/>
      <c r="M65" s="58"/>
      <c r="N65" s="244"/>
      <c r="O65" s="39"/>
      <c r="P65" s="39"/>
      <c r="Q65" s="39"/>
      <c r="R65" s="39"/>
      <c r="S65" s="281"/>
      <c r="T65"/>
      <c r="U65"/>
      <c r="V65"/>
    </row>
    <row r="66" spans="1:22" ht="12.75">
      <c r="A66" s="49"/>
      <c r="B66" s="19" t="s">
        <v>10</v>
      </c>
      <c r="C66" s="19"/>
      <c r="D66" s="19"/>
      <c r="E66" s="54"/>
      <c r="F66" s="55"/>
      <c r="G66" s="62"/>
      <c r="H66" s="55"/>
      <c r="I66" s="55"/>
      <c r="J66" s="55"/>
      <c r="K66" s="55"/>
      <c r="L66" s="134"/>
      <c r="M66" s="58"/>
      <c r="N66" s="244"/>
      <c r="O66" s="39"/>
      <c r="P66" s="39"/>
      <c r="Q66" s="39"/>
      <c r="R66" s="39"/>
      <c r="S66" s="281"/>
      <c r="T66"/>
      <c r="U66"/>
      <c r="V66"/>
    </row>
    <row r="67" spans="1:22" ht="12.75">
      <c r="A67" s="49"/>
      <c r="B67" s="310" t="s">
        <v>11</v>
      </c>
      <c r="C67" s="310"/>
      <c r="D67" s="310"/>
      <c r="E67" s="54">
        <f>F67/2088</f>
        <v>0</v>
      </c>
      <c r="F67" s="55">
        <f>SUM(G67:K67)</f>
        <v>0</v>
      </c>
      <c r="G67" s="16"/>
      <c r="H67" s="12"/>
      <c r="I67" s="12"/>
      <c r="J67" s="12"/>
      <c r="K67" s="12"/>
      <c r="L67" s="298">
        <v>0</v>
      </c>
      <c r="M67" s="58">
        <f>ROUND(F67*L67,0)</f>
        <v>0</v>
      </c>
      <c r="N67" s="246">
        <f>ROUND(G67*L67,0)</f>
        <v>0</v>
      </c>
      <c r="O67" s="59">
        <f>ROUND(H67*L67,0)</f>
        <v>0</v>
      </c>
      <c r="P67" s="59">
        <f>ROUND(I67*L67,0)</f>
        <v>0</v>
      </c>
      <c r="Q67" s="59">
        <f>ROUND(J67*L67,0)</f>
        <v>0</v>
      </c>
      <c r="R67" s="59">
        <f>ROUND(K67*L67,0)</f>
        <v>0</v>
      </c>
      <c r="S67" s="60">
        <f>SUM(N67:R67)</f>
        <v>0</v>
      </c>
      <c r="T67"/>
      <c r="U67"/>
      <c r="V67"/>
    </row>
    <row r="68" spans="1:27" ht="18.75" customHeight="1" thickBot="1">
      <c r="A68" s="65"/>
      <c r="B68" s="35"/>
      <c r="C68" s="34" t="s">
        <v>12</v>
      </c>
      <c r="D68" s="35"/>
      <c r="E68" s="66"/>
      <c r="F68" s="35"/>
      <c r="G68" s="178"/>
      <c r="H68" s="67"/>
      <c r="I68" s="67"/>
      <c r="J68" s="67"/>
      <c r="K68" s="67"/>
      <c r="L68" s="135"/>
      <c r="M68" s="69">
        <f aca="true" t="shared" si="0" ref="M68:R68">SUM(M19:M67)</f>
        <v>0</v>
      </c>
      <c r="N68" s="70">
        <f t="shared" si="0"/>
        <v>0</v>
      </c>
      <c r="O68" s="70">
        <f t="shared" si="0"/>
        <v>0</v>
      </c>
      <c r="P68" s="70">
        <f t="shared" si="0"/>
        <v>0</v>
      </c>
      <c r="Q68" s="70">
        <f t="shared" si="0"/>
        <v>0</v>
      </c>
      <c r="R68" s="70">
        <f t="shared" si="0"/>
        <v>0</v>
      </c>
      <c r="S68" s="285">
        <f>SUM(N68:R68)</f>
        <v>0</v>
      </c>
      <c r="T68" s="209"/>
      <c r="U68" s="209"/>
      <c r="V68" s="209"/>
      <c r="W68" s="209"/>
      <c r="X68" s="209"/>
      <c r="Y68" s="209"/>
      <c r="Z68" s="209"/>
      <c r="AA68" s="209"/>
    </row>
    <row r="69" spans="1:19" ht="21" customHeight="1">
      <c r="A69" s="146" t="s">
        <v>84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10"/>
      <c r="N69" s="245"/>
      <c r="O69" s="136"/>
      <c r="P69" s="136"/>
      <c r="Q69" s="136"/>
      <c r="R69" s="136"/>
      <c r="S69" s="94"/>
    </row>
    <row r="70" spans="1:19" ht="12.75" customHeight="1">
      <c r="A70" s="49">
        <v>1</v>
      </c>
      <c r="B70" s="19" t="s">
        <v>13</v>
      </c>
      <c r="C70" s="19"/>
      <c r="D70" s="19"/>
      <c r="E70" s="19"/>
      <c r="F70" s="19"/>
      <c r="G70" s="19"/>
      <c r="H70" s="19"/>
      <c r="I70" s="19"/>
      <c r="J70" s="19"/>
      <c r="K70" s="19"/>
      <c r="L70" s="60">
        <f>K72+K73</f>
        <v>0</v>
      </c>
      <c r="M70" s="38"/>
      <c r="N70" s="244"/>
      <c r="O70" s="39"/>
      <c r="P70" s="39"/>
      <c r="Q70" s="39"/>
      <c r="R70" s="39"/>
      <c r="S70" s="94"/>
    </row>
    <row r="71" spans="1:25" ht="12.75" customHeight="1" hidden="1">
      <c r="A71" s="49"/>
      <c r="B71" s="71" t="s">
        <v>162</v>
      </c>
      <c r="C71" s="19"/>
      <c r="D71" s="19"/>
      <c r="E71" s="19"/>
      <c r="F71" s="19"/>
      <c r="G71" s="19"/>
      <c r="H71" s="19"/>
      <c r="I71" s="19"/>
      <c r="J71" s="19"/>
      <c r="K71" s="19"/>
      <c r="L71" s="131"/>
      <c r="M71" s="38"/>
      <c r="N71" s="244"/>
      <c r="O71" s="39"/>
      <c r="P71" s="39"/>
      <c r="Q71" s="39"/>
      <c r="R71" s="39"/>
      <c r="S71" s="94"/>
      <c r="T71" s="218"/>
      <c r="U71" s="209"/>
      <c r="V71" s="209"/>
      <c r="W71" s="209"/>
      <c r="X71" s="209"/>
      <c r="Y71" s="209"/>
    </row>
    <row r="72" spans="1:25" ht="12.75" customHeight="1" hidden="1">
      <c r="A72" s="49"/>
      <c r="B72" s="19"/>
      <c r="C72" s="71" t="s">
        <v>54</v>
      </c>
      <c r="D72" s="19"/>
      <c r="E72" s="19"/>
      <c r="F72" s="19"/>
      <c r="G72" s="72"/>
      <c r="H72" s="72"/>
      <c r="I72" s="72"/>
      <c r="K72" s="72">
        <f>ROUND(SUM(M55:M67)*0.024,0)</f>
        <v>0</v>
      </c>
      <c r="L72" s="60"/>
      <c r="M72" s="58"/>
      <c r="N72" s="246">
        <f>ROUND(SUM(N55:N67)*0.024,0)</f>
        <v>0</v>
      </c>
      <c r="O72" s="246">
        <f>ROUND(SUM(O55:O67)*0.024,0)</f>
        <v>0</v>
      </c>
      <c r="P72" s="246">
        <f>ROUND(SUM(P55:P67)*0.024,0)</f>
        <v>0</v>
      </c>
      <c r="Q72" s="246">
        <f>ROUND(SUM(Q55:Q67)*0.024,0)</f>
        <v>0</v>
      </c>
      <c r="R72" s="246">
        <f>ROUND(SUM(R55:R67)*0.024,0)</f>
        <v>0</v>
      </c>
      <c r="S72" s="72">
        <f>SUM(N72:R72)</f>
        <v>0</v>
      </c>
      <c r="T72" s="206"/>
      <c r="U72" s="209"/>
      <c r="V72" s="209"/>
      <c r="W72" s="209"/>
      <c r="X72" s="209"/>
      <c r="Y72" s="209"/>
    </row>
    <row r="73" spans="1:19" ht="12.75" customHeight="1" hidden="1">
      <c r="A73" s="49"/>
      <c r="B73" s="19"/>
      <c r="C73" s="71" t="s">
        <v>161</v>
      </c>
      <c r="D73" s="19"/>
      <c r="E73" s="19"/>
      <c r="F73" s="19"/>
      <c r="G73" s="73"/>
      <c r="H73" s="73"/>
      <c r="I73" s="73"/>
      <c r="K73" s="74">
        <f>ROUND(SUM(M19:M52)*0.176,0)</f>
        <v>0</v>
      </c>
      <c r="L73" s="130"/>
      <c r="M73" s="58"/>
      <c r="N73" s="81">
        <f>ROUND(SUM(N19:N52)*0.176,0)</f>
        <v>0</v>
      </c>
      <c r="O73" s="81">
        <f>ROUND(SUM(O19:O52)*0.176,0)</f>
        <v>0</v>
      </c>
      <c r="P73" s="81">
        <f>ROUND(SUM(P19:P52)*0.176,0)</f>
        <v>0</v>
      </c>
      <c r="Q73" s="81">
        <f>ROUND(SUM(Q19:Q52)*0.176,0)</f>
        <v>0</v>
      </c>
      <c r="R73" s="81">
        <f>ROUND(SUM(R19:R52)*0.176,0)</f>
        <v>0</v>
      </c>
      <c r="S73" s="72">
        <f>SUM(N73:R73)</f>
        <v>0</v>
      </c>
    </row>
    <row r="74" spans="1:19" ht="12.75" customHeight="1">
      <c r="A74" s="49">
        <v>2</v>
      </c>
      <c r="B74" s="19" t="s">
        <v>14</v>
      </c>
      <c r="C74" s="19"/>
      <c r="D74" s="19"/>
      <c r="E74" s="19"/>
      <c r="F74" s="19"/>
      <c r="G74" s="19"/>
      <c r="H74" s="19"/>
      <c r="I74" s="19"/>
      <c r="J74" s="19"/>
      <c r="K74" s="19"/>
      <c r="L74" s="137">
        <f>K76+K77</f>
        <v>0</v>
      </c>
      <c r="M74" s="38"/>
      <c r="N74" s="244"/>
      <c r="O74" s="39"/>
      <c r="P74" s="39"/>
      <c r="Q74" s="39"/>
      <c r="R74" s="39"/>
      <c r="S74" s="94"/>
    </row>
    <row r="75" spans="1:19" ht="12.75" customHeight="1" hidden="1">
      <c r="A75" s="49"/>
      <c r="B75" s="19" t="s">
        <v>15</v>
      </c>
      <c r="C75" s="19"/>
      <c r="D75" s="19"/>
      <c r="E75" s="19"/>
      <c r="F75" s="19"/>
      <c r="G75" s="19"/>
      <c r="H75" s="19"/>
      <c r="I75" s="19"/>
      <c r="J75" s="19"/>
      <c r="K75" s="19"/>
      <c r="L75" s="131"/>
      <c r="M75" s="38"/>
      <c r="N75" s="244"/>
      <c r="O75" s="39"/>
      <c r="P75" s="39"/>
      <c r="Q75" s="39"/>
      <c r="R75" s="39"/>
      <c r="S75" s="94"/>
    </row>
    <row r="76" spans="1:19" ht="12.75" customHeight="1" hidden="1">
      <c r="A76" s="49"/>
      <c r="C76" s="71" t="s">
        <v>56</v>
      </c>
      <c r="D76" s="19"/>
      <c r="E76" s="19"/>
      <c r="F76" s="19"/>
      <c r="G76" s="19" t="s">
        <v>16</v>
      </c>
      <c r="H76" s="19"/>
      <c r="I76" s="19"/>
      <c r="K76" s="72">
        <f>ROUND(((SUM(F55:F64))*2)/174*190,0)</f>
        <v>0</v>
      </c>
      <c r="L76" s="60"/>
      <c r="M76" s="58"/>
      <c r="N76" s="246">
        <f>ROUND(((SUM(G55:G64))*2)/174*190,0)</f>
        <v>0</v>
      </c>
      <c r="O76" s="246">
        <f>ROUND(((SUM(H55:H64))*2)/174*190,0)</f>
        <v>0</v>
      </c>
      <c r="P76" s="246">
        <f>ROUND(((SUM(I55:I64))*2)/174*190,0)</f>
        <v>0</v>
      </c>
      <c r="Q76" s="246">
        <f>ROUND(((SUM(J55:J64))*2)/174*190,0)</f>
        <v>0</v>
      </c>
      <c r="R76" s="246">
        <f>ROUND(((SUM(K55:K64))*2)/174*190,0)</f>
        <v>0</v>
      </c>
      <c r="S76" s="72">
        <f>SUM(N76:R76)</f>
        <v>0</v>
      </c>
    </row>
    <row r="77" spans="1:19" ht="12.75" customHeight="1" hidden="1">
      <c r="A77" s="49"/>
      <c r="B77" s="19"/>
      <c r="C77" s="71" t="s">
        <v>55</v>
      </c>
      <c r="D77" s="19"/>
      <c r="E77" s="19"/>
      <c r="F77" s="19"/>
      <c r="G77" s="19"/>
      <c r="H77" s="19"/>
      <c r="I77" s="19"/>
      <c r="K77" s="74">
        <f>ROUND(SUM(F19:F52)/174*471,0)</f>
        <v>0</v>
      </c>
      <c r="L77" s="130"/>
      <c r="M77" s="58"/>
      <c r="N77" s="247">
        <f>ROUND(SUM(G19:G52)/174*471,0)</f>
        <v>0</v>
      </c>
      <c r="O77" s="247">
        <f>ROUND(SUM(H19:H52)/174*471,0)</f>
        <v>0</v>
      </c>
      <c r="P77" s="247">
        <f>ROUND(SUM(I19:I52)/174*471,0)</f>
        <v>0</v>
      </c>
      <c r="Q77" s="247">
        <f>ROUND(SUM(J19:J52)/174*471,0)</f>
        <v>0</v>
      </c>
      <c r="R77" s="247">
        <f>ROUND(SUM(K19:K52)/174*471,0)</f>
        <v>0</v>
      </c>
      <c r="S77" s="72">
        <f>SUM(N77:R77)</f>
        <v>0</v>
      </c>
    </row>
    <row r="78" spans="1:33" s="61" customFormat="1" ht="12.75" customHeight="1">
      <c r="A78" s="78"/>
      <c r="C78" s="53" t="s">
        <v>61</v>
      </c>
      <c r="D78" s="41"/>
      <c r="E78" s="41"/>
      <c r="F78" s="41"/>
      <c r="G78" s="41"/>
      <c r="H78" s="41"/>
      <c r="I78" s="41"/>
      <c r="J78" s="41"/>
      <c r="K78" s="41"/>
      <c r="L78" s="82"/>
      <c r="M78" s="80">
        <f>L70+L74</f>
        <v>0</v>
      </c>
      <c r="N78" s="81">
        <f>SUM(N72:N77)</f>
        <v>0</v>
      </c>
      <c r="O78" s="81">
        <f>SUM(O72:O77)</f>
        <v>0</v>
      </c>
      <c r="P78" s="81">
        <f>SUM(P72:P77)</f>
        <v>0</v>
      </c>
      <c r="Q78" s="81">
        <f>SUM(Q72:Q77)</f>
        <v>0</v>
      </c>
      <c r="R78" s="81">
        <f>SUM(R72:R77)</f>
        <v>0</v>
      </c>
      <c r="S78" s="60">
        <f aca="true" t="shared" si="1" ref="S78:S85">SUM(N78:R78)</f>
        <v>0</v>
      </c>
      <c r="T78" s="240"/>
      <c r="U78" s="237"/>
      <c r="V78" s="237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</row>
    <row r="79" spans="1:25" ht="12.75" customHeight="1" thickBot="1">
      <c r="A79" s="49">
        <v>3</v>
      </c>
      <c r="B79" s="71" t="s">
        <v>93</v>
      </c>
      <c r="C79" s="19"/>
      <c r="D79" s="19"/>
      <c r="E79" s="19"/>
      <c r="F79" s="19"/>
      <c r="G79" s="19"/>
      <c r="H79" s="19"/>
      <c r="I79" s="19"/>
      <c r="J79" s="19"/>
      <c r="K79" s="19"/>
      <c r="L79" s="84" t="s">
        <v>51</v>
      </c>
      <c r="M79" s="80">
        <f>SUM(K80:K91)</f>
        <v>0</v>
      </c>
      <c r="N79" s="80">
        <f>SUM(N80:N91)</f>
        <v>0</v>
      </c>
      <c r="O79" s="80">
        <f>SUM(O80:O91)</f>
        <v>0</v>
      </c>
      <c r="P79" s="80">
        <f>SUM(P80:P91)</f>
        <v>0</v>
      </c>
      <c r="Q79" s="80">
        <f>SUM(Q80:Q91)</f>
        <v>0</v>
      </c>
      <c r="R79" s="80">
        <f>SUM(R80:R91)</f>
        <v>0</v>
      </c>
      <c r="S79" s="60">
        <f t="shared" si="1"/>
        <v>0</v>
      </c>
      <c r="T79" s="241"/>
      <c r="U79" s="242"/>
      <c r="V79" s="242"/>
      <c r="W79" s="209"/>
      <c r="X79" s="209"/>
      <c r="Y79" s="209"/>
    </row>
    <row r="80" spans="1:25" ht="12.75" customHeight="1" hidden="1">
      <c r="A80" s="49"/>
      <c r="B80" s="71"/>
      <c r="C80" s="300" t="str">
        <f>B19</f>
        <v>Name 1</v>
      </c>
      <c r="D80" s="300"/>
      <c r="E80" s="300"/>
      <c r="F80" s="300"/>
      <c r="H80" s="19"/>
      <c r="I80" s="19"/>
      <c r="J80" s="19"/>
      <c r="K80" s="158">
        <f>IF($A$19="X",ROUND(F19/174*225,0),0)</f>
        <v>0</v>
      </c>
      <c r="L80" s="147" t="s">
        <v>51</v>
      </c>
      <c r="M80" s="159"/>
      <c r="N80" s="80">
        <f>IF($A$19="X",ROUND(G19/174*225,0),0)</f>
        <v>0</v>
      </c>
      <c r="O80" s="80">
        <f>IF($A$19="X",ROUND(H19/174*225,0),0)</f>
        <v>0</v>
      </c>
      <c r="P80" s="80">
        <f>IF($A$19="X",ROUND(I19/174*225,0),0)</f>
        <v>0</v>
      </c>
      <c r="Q80" s="80">
        <f>IF($A$19="X",ROUND(J19/174*225,0),0)</f>
        <v>0</v>
      </c>
      <c r="R80" s="80">
        <f>IF($A$19="X",ROUND(K19/174*225,0),0)</f>
        <v>0</v>
      </c>
      <c r="S80" s="60">
        <f t="shared" si="1"/>
        <v>0</v>
      </c>
      <c r="T80" s="218"/>
      <c r="U80" s="209"/>
      <c r="V80" s="209"/>
      <c r="W80" s="209"/>
      <c r="X80" s="209"/>
      <c r="Y80" s="209"/>
    </row>
    <row r="81" spans="1:25" ht="12.75" customHeight="1" hidden="1">
      <c r="A81" s="49"/>
      <c r="B81" s="71"/>
      <c r="C81" s="300" t="str">
        <f>B22</f>
        <v>Name 2</v>
      </c>
      <c r="D81" s="300"/>
      <c r="E81" s="300"/>
      <c r="F81" s="300"/>
      <c r="H81" s="19"/>
      <c r="I81" s="19"/>
      <c r="J81" s="19"/>
      <c r="K81" s="158">
        <f>IF($A$22="X",ROUND(F22/174*225,0),0)</f>
        <v>0</v>
      </c>
      <c r="L81" s="147" t="s">
        <v>51</v>
      </c>
      <c r="M81" s="159"/>
      <c r="N81" s="80">
        <f>IF($A$22="X",ROUND(G22/174*225,0),0)</f>
        <v>0</v>
      </c>
      <c r="O81" s="80">
        <f>IF($A$22="X",ROUND(H22/174*225,0),0)</f>
        <v>0</v>
      </c>
      <c r="P81" s="80">
        <f>IF($A$22="X",ROUND(I22/174*225,0),0)</f>
        <v>0</v>
      </c>
      <c r="Q81" s="80">
        <f>IF($A$22="X",ROUND(J22/174*225,0),0)</f>
        <v>0</v>
      </c>
      <c r="R81" s="80">
        <f>IF($A$22="X",ROUND(K22/174*225,0),0)</f>
        <v>0</v>
      </c>
      <c r="S81" s="60">
        <f t="shared" si="1"/>
        <v>0</v>
      </c>
      <c r="T81" s="218"/>
      <c r="U81" s="209"/>
      <c r="V81" s="209"/>
      <c r="W81" s="209"/>
      <c r="X81" s="209"/>
      <c r="Y81" s="209"/>
    </row>
    <row r="82" spans="1:25" ht="12.75" customHeight="1" hidden="1">
      <c r="A82" s="49"/>
      <c r="B82" s="71"/>
      <c r="C82" s="300" t="str">
        <f>B25</f>
        <v>Name 3</v>
      </c>
      <c r="D82" s="300"/>
      <c r="E82" s="300"/>
      <c r="F82" s="300"/>
      <c r="H82" s="19"/>
      <c r="I82" s="19"/>
      <c r="J82" s="19"/>
      <c r="K82" s="158">
        <f>IF($A$25="X",ROUND(F25/174*225,0),0)</f>
        <v>0</v>
      </c>
      <c r="L82" s="147" t="s">
        <v>51</v>
      </c>
      <c r="M82" s="159"/>
      <c r="N82" s="80">
        <f>IF($A$25="X",ROUND(G25/174*225,0),0)</f>
        <v>0</v>
      </c>
      <c r="O82" s="80">
        <f>IF($A$25="X",ROUND(H25/174*225,0),0)</f>
        <v>0</v>
      </c>
      <c r="P82" s="80">
        <f>IF($A$25="X",ROUND(I25/174*225,0),0)</f>
        <v>0</v>
      </c>
      <c r="Q82" s="80">
        <f>IF($A$25="X",ROUND(J25/174*225,0),0)</f>
        <v>0</v>
      </c>
      <c r="R82" s="80">
        <f>IF($A$25="X",ROUND(K25/174*225,0),0)</f>
        <v>0</v>
      </c>
      <c r="S82" s="60">
        <f t="shared" si="1"/>
        <v>0</v>
      </c>
      <c r="T82" s="218"/>
      <c r="U82" s="209"/>
      <c r="V82" s="209"/>
      <c r="W82" s="209"/>
      <c r="X82" s="209"/>
      <c r="Y82" s="209"/>
    </row>
    <row r="83" spans="1:25" ht="12.75" customHeight="1" hidden="1">
      <c r="A83" s="49"/>
      <c r="B83" s="71"/>
      <c r="C83" s="300" t="str">
        <f>B28</f>
        <v>Name 4</v>
      </c>
      <c r="D83" s="300"/>
      <c r="E83" s="300"/>
      <c r="F83" s="300"/>
      <c r="H83" s="19"/>
      <c r="I83" s="19"/>
      <c r="J83" s="19"/>
      <c r="K83" s="158">
        <f>IF($A$28="X",ROUND(F28/174*225,0),0)</f>
        <v>0</v>
      </c>
      <c r="L83" s="147" t="s">
        <v>51</v>
      </c>
      <c r="M83" s="159"/>
      <c r="N83" s="80">
        <f>IF($A$28="X",ROUND(G28/174*225,0),0)</f>
        <v>0</v>
      </c>
      <c r="O83" s="80">
        <f>IF($A$28="X",ROUND(H28/174*225,0),0)</f>
        <v>0</v>
      </c>
      <c r="P83" s="80">
        <f>IF($A$28="X",ROUND(I28/174*225,0),0)</f>
        <v>0</v>
      </c>
      <c r="Q83" s="80">
        <f>IF($A$28="X",ROUND(J28/174*225,0),0)</f>
        <v>0</v>
      </c>
      <c r="R83" s="80">
        <f>IF($A$28="X",ROUND(K28/174*225,0),0)</f>
        <v>0</v>
      </c>
      <c r="S83" s="60">
        <f t="shared" si="1"/>
        <v>0</v>
      </c>
      <c r="T83" s="209"/>
      <c r="U83" s="209"/>
      <c r="V83" s="209"/>
      <c r="W83" s="209"/>
      <c r="X83" s="209"/>
      <c r="Y83" s="209"/>
    </row>
    <row r="84" spans="1:25" ht="12.75" customHeight="1" hidden="1">
      <c r="A84" s="49"/>
      <c r="B84" s="71"/>
      <c r="C84" s="300" t="str">
        <f>B31</f>
        <v>Name 5</v>
      </c>
      <c r="D84" s="300"/>
      <c r="E84" s="300"/>
      <c r="F84" s="300"/>
      <c r="H84" s="19"/>
      <c r="I84" s="19"/>
      <c r="J84" s="19"/>
      <c r="K84" s="158">
        <f>IF($A$31="X",ROUND(F31/174*225,0),0)</f>
        <v>0</v>
      </c>
      <c r="L84" s="147" t="s">
        <v>51</v>
      </c>
      <c r="M84" s="159"/>
      <c r="N84" s="80">
        <f>IF($A$31="X",ROUND(G31/174*225,0),0)</f>
        <v>0</v>
      </c>
      <c r="O84" s="80">
        <f>IF($A$31="X",ROUND(H31/174*225,0),0)</f>
        <v>0</v>
      </c>
      <c r="P84" s="80">
        <f>IF($A$31="X",ROUND(I31/174*225,0),0)</f>
        <v>0</v>
      </c>
      <c r="Q84" s="80">
        <f>IF($A$31="X",ROUND(J31/174*225,0),0)</f>
        <v>0</v>
      </c>
      <c r="R84" s="80">
        <f>IF($A$31="X",ROUND(K31/174*225,0),0)</f>
        <v>0</v>
      </c>
      <c r="S84" s="60">
        <f t="shared" si="1"/>
        <v>0</v>
      </c>
      <c r="T84" s="209"/>
      <c r="U84" s="209"/>
      <c r="V84" s="209"/>
      <c r="W84" s="209"/>
      <c r="X84" s="209"/>
      <c r="Y84" s="209"/>
    </row>
    <row r="85" spans="1:25" ht="12.75" customHeight="1" hidden="1">
      <c r="A85" s="49"/>
      <c r="B85" s="71"/>
      <c r="C85" s="300" t="str">
        <f>B34</f>
        <v>Name 6</v>
      </c>
      <c r="D85" s="300"/>
      <c r="E85" s="300"/>
      <c r="F85" s="300"/>
      <c r="H85" s="19"/>
      <c r="I85" s="19"/>
      <c r="J85" s="19"/>
      <c r="K85" s="288">
        <f>IF($A$34="X",ROUND(F34/174*225,0),0)</f>
        <v>0</v>
      </c>
      <c r="L85" s="147" t="s">
        <v>51</v>
      </c>
      <c r="M85" s="159"/>
      <c r="N85" s="80">
        <f>IF($A$34="X",ROUND(G34/174*225,0),0)</f>
        <v>0</v>
      </c>
      <c r="O85" s="80">
        <f>IF($A$34="X",ROUND(H34/174*225,0),0)</f>
        <v>0</v>
      </c>
      <c r="P85" s="80">
        <f>IF($A$34="X",ROUND(I34/174*225,0),0)</f>
        <v>0</v>
      </c>
      <c r="Q85" s="80">
        <f>IF($A$34="X",ROUND(J34/174*225,0),0)</f>
        <v>0</v>
      </c>
      <c r="R85" s="80">
        <f>IF($A$34="X",ROUND(K34/174*225,0),0)</f>
        <v>0</v>
      </c>
      <c r="S85" s="60">
        <f t="shared" si="1"/>
        <v>0</v>
      </c>
      <c r="T85" s="209"/>
      <c r="U85" s="209"/>
      <c r="V85" s="209"/>
      <c r="W85" s="209"/>
      <c r="X85" s="209"/>
      <c r="Y85" s="209"/>
    </row>
    <row r="86" spans="1:25" ht="12.75" customHeight="1" hidden="1">
      <c r="A86" s="49"/>
      <c r="B86" s="71"/>
      <c r="C86" s="300" t="str">
        <f>B37</f>
        <v>Name 7</v>
      </c>
      <c r="D86" s="300"/>
      <c r="E86" s="300"/>
      <c r="F86" s="300"/>
      <c r="H86" s="19"/>
      <c r="I86" s="19"/>
      <c r="J86" s="19"/>
      <c r="K86" s="158">
        <f>IF($A$37="X",ROUND(F37/174*225,0),0)</f>
        <v>0</v>
      </c>
      <c r="L86" s="147" t="s">
        <v>51</v>
      </c>
      <c r="M86" s="159"/>
      <c r="N86" s="246">
        <f>IF($A$37="X",ROUND(G37/174*225,0),0)</f>
        <v>0</v>
      </c>
      <c r="O86" s="246">
        <f>IF($A$37="X",ROUND(H37/174*225,0),0)</f>
        <v>0</v>
      </c>
      <c r="P86" s="246">
        <f>IF($A$37="X",ROUND(I37/174*225,0),0)</f>
        <v>0</v>
      </c>
      <c r="Q86" s="246">
        <f>IF($A$37="X",ROUND(J37/174*225,0),0)</f>
        <v>0</v>
      </c>
      <c r="R86" s="246">
        <f>IF($A$37="X",ROUND(K37/174*225,0),0)</f>
        <v>0</v>
      </c>
      <c r="S86" s="60">
        <f aca="true" t="shared" si="2" ref="S86:S91">SUM(N86:R86)</f>
        <v>0</v>
      </c>
      <c r="T86" s="218"/>
      <c r="U86" s="209"/>
      <c r="V86" s="209"/>
      <c r="W86" s="209"/>
      <c r="X86" s="209"/>
      <c r="Y86" s="209"/>
    </row>
    <row r="87" spans="1:25" ht="12.75" customHeight="1" hidden="1">
      <c r="A87" s="49"/>
      <c r="B87" s="71"/>
      <c r="C87" s="300" t="str">
        <f>B40</f>
        <v>Name 8</v>
      </c>
      <c r="D87" s="300"/>
      <c r="E87" s="300"/>
      <c r="F87" s="300"/>
      <c r="H87" s="19"/>
      <c r="I87" s="19"/>
      <c r="J87" s="19"/>
      <c r="K87" s="158">
        <f>IF($A$40="X",ROUND(F40/174*225,0),0)</f>
        <v>0</v>
      </c>
      <c r="L87" s="147" t="s">
        <v>51</v>
      </c>
      <c r="M87" s="159"/>
      <c r="N87" s="246">
        <f>IF($A$40="X",ROUND(G40/174*225,0),0)</f>
        <v>0</v>
      </c>
      <c r="O87" s="246">
        <f>IF($A$40="X",ROUND(H40/174*225,0),0)</f>
        <v>0</v>
      </c>
      <c r="P87" s="246">
        <f>IF($A$40="X",ROUND(I40/174*225,0),0)</f>
        <v>0</v>
      </c>
      <c r="Q87" s="246">
        <f>IF($A$40="X",ROUND(J40/174*225,0),0)</f>
        <v>0</v>
      </c>
      <c r="R87" s="246">
        <f>IF($A$40="X",ROUND(K40/174*225,0),0)</f>
        <v>0</v>
      </c>
      <c r="S87" s="60">
        <f t="shared" si="2"/>
        <v>0</v>
      </c>
      <c r="T87" s="218"/>
      <c r="U87" s="209"/>
      <c r="V87" s="209"/>
      <c r="W87" s="209"/>
      <c r="X87" s="209"/>
      <c r="Y87" s="209"/>
    </row>
    <row r="88" spans="1:25" ht="12.75" customHeight="1" hidden="1">
      <c r="A88" s="49"/>
      <c r="B88" s="71"/>
      <c r="C88" s="300" t="str">
        <f>B43</f>
        <v>Name 9</v>
      </c>
      <c r="D88" s="300"/>
      <c r="E88" s="300"/>
      <c r="F88" s="300"/>
      <c r="H88" s="19"/>
      <c r="I88" s="19"/>
      <c r="J88" s="19"/>
      <c r="K88" s="158">
        <f>IF($A$43="X",ROUND(F43/174*225,0),0)</f>
        <v>0</v>
      </c>
      <c r="L88" s="147" t="s">
        <v>51</v>
      </c>
      <c r="M88" s="159"/>
      <c r="N88" s="246">
        <f>IF($A$43="X",ROUND(G43/174*225,0),0)</f>
        <v>0</v>
      </c>
      <c r="O88" s="246">
        <f>IF($A$43="X",ROUND(H43/174*225,0),0)</f>
        <v>0</v>
      </c>
      <c r="P88" s="246">
        <f>IF($A$43="X",ROUND(I43/174*225,0),0)</f>
        <v>0</v>
      </c>
      <c r="Q88" s="246">
        <f>IF($A$43="X",ROUND(J43/174*225,0),0)</f>
        <v>0</v>
      </c>
      <c r="R88" s="246">
        <f>IF($A$43="X",ROUND(K43/174*225,0),0)</f>
        <v>0</v>
      </c>
      <c r="S88" s="60">
        <f t="shared" si="2"/>
        <v>0</v>
      </c>
      <c r="T88" s="218"/>
      <c r="U88" s="209"/>
      <c r="V88" s="209"/>
      <c r="W88" s="209"/>
      <c r="X88" s="209"/>
      <c r="Y88" s="209"/>
    </row>
    <row r="89" spans="1:25" ht="12.75" customHeight="1" hidden="1">
      <c r="A89" s="49"/>
      <c r="B89" s="71"/>
      <c r="C89" s="300" t="str">
        <f>B46</f>
        <v>Name 10</v>
      </c>
      <c r="D89" s="300"/>
      <c r="E89" s="300"/>
      <c r="F89" s="300"/>
      <c r="H89" s="19"/>
      <c r="I89" s="19"/>
      <c r="J89" s="19"/>
      <c r="K89" s="158">
        <f>IF($A$46="X",ROUND(F46/174*225,0),0)</f>
        <v>0</v>
      </c>
      <c r="L89" s="147" t="s">
        <v>51</v>
      </c>
      <c r="M89" s="159"/>
      <c r="N89" s="246">
        <f>IF($A$46="X",ROUND(G46/174*225,0),0)</f>
        <v>0</v>
      </c>
      <c r="O89" s="246">
        <f>IF($A$46="X",ROUND(H46/174*225,0),0)</f>
        <v>0</v>
      </c>
      <c r="P89" s="246">
        <f>IF($A$46="X",ROUND(I46/174*225,0),0)</f>
        <v>0</v>
      </c>
      <c r="Q89" s="246">
        <f>IF($A$46="X",ROUND(J46/174*225,0),0)</f>
        <v>0</v>
      </c>
      <c r="R89" s="246">
        <f>IF($A$46="X",ROUND(K46/174*225,0),0)</f>
        <v>0</v>
      </c>
      <c r="S89" s="60">
        <f t="shared" si="2"/>
        <v>0</v>
      </c>
      <c r="T89" s="209"/>
      <c r="U89" s="209"/>
      <c r="V89" s="209"/>
      <c r="W89" s="209"/>
      <c r="X89" s="209"/>
      <c r="Y89" s="209"/>
    </row>
    <row r="90" spans="1:25" ht="12.75" customHeight="1" hidden="1">
      <c r="A90" s="49"/>
      <c r="B90" s="71"/>
      <c r="C90" s="300" t="str">
        <f>B49</f>
        <v>Name 11</v>
      </c>
      <c r="D90" s="300"/>
      <c r="E90" s="300"/>
      <c r="F90" s="300"/>
      <c r="H90" s="19"/>
      <c r="I90" s="19"/>
      <c r="J90" s="19"/>
      <c r="K90" s="158">
        <f>IF($A$49="X",ROUND(F49/174*225,0),0)</f>
        <v>0</v>
      </c>
      <c r="L90" s="147" t="s">
        <v>51</v>
      </c>
      <c r="M90" s="159"/>
      <c r="N90" s="246">
        <f>IF($A$49="X",ROUND(G49/174*225,0),0)</f>
        <v>0</v>
      </c>
      <c r="O90" s="246">
        <f>IF($A$49="X",ROUND(H49/174*225,0),0)</f>
        <v>0</v>
      </c>
      <c r="P90" s="246">
        <f>IF($A$49="X",ROUND(I49/174*225,0),0)</f>
        <v>0</v>
      </c>
      <c r="Q90" s="246">
        <f>IF($A$49="X",ROUND(J49/174*225,0),0)</f>
        <v>0</v>
      </c>
      <c r="R90" s="246">
        <f>IF($A$49="X",ROUND(K49/174*225,0),0)</f>
        <v>0</v>
      </c>
      <c r="S90" s="60">
        <f t="shared" si="2"/>
        <v>0</v>
      </c>
      <c r="T90" s="209"/>
      <c r="U90" s="209"/>
      <c r="V90" s="209"/>
      <c r="W90" s="209"/>
      <c r="X90" s="209"/>
      <c r="Y90" s="209"/>
    </row>
    <row r="91" spans="1:25" ht="12.75" customHeight="1" hidden="1" thickBot="1">
      <c r="A91" s="49"/>
      <c r="B91" s="71"/>
      <c r="C91" s="300" t="str">
        <f>B52</f>
        <v>Name 12</v>
      </c>
      <c r="D91" s="300"/>
      <c r="E91" s="300"/>
      <c r="F91" s="300"/>
      <c r="H91" s="19"/>
      <c r="I91" s="19"/>
      <c r="J91" s="19"/>
      <c r="K91" s="160">
        <f>IF($A$52="X",ROUND(F52/174*225,0),0)</f>
        <v>0</v>
      </c>
      <c r="L91" s="147" t="s">
        <v>51</v>
      </c>
      <c r="M91" s="159"/>
      <c r="N91" s="289">
        <f>IF($A$52="X",ROUND(G52/174*225,0),0)</f>
        <v>0</v>
      </c>
      <c r="O91" s="289">
        <f>IF($A$52="X",ROUND(H52/174*225,0),0)</f>
        <v>0</v>
      </c>
      <c r="P91" s="289">
        <f>IF($A$52="X",ROUND(I52/174*225,0),0)</f>
        <v>0</v>
      </c>
      <c r="Q91" s="289">
        <f>IF($A$52="X",ROUND(J52/174*225,0),0)</f>
        <v>0</v>
      </c>
      <c r="R91" s="289">
        <f>IF($A$52="X",ROUND(K52/174*225,0),0)</f>
        <v>0</v>
      </c>
      <c r="S91" s="60">
        <f t="shared" si="2"/>
        <v>0</v>
      </c>
      <c r="T91" s="209"/>
      <c r="U91" s="209"/>
      <c r="V91" s="209"/>
      <c r="W91" s="209"/>
      <c r="X91" s="209"/>
      <c r="Y91" s="209"/>
    </row>
    <row r="92" spans="1:24" ht="23.25" customHeight="1">
      <c r="A92" s="49">
        <v>4</v>
      </c>
      <c r="B92" s="311" t="s">
        <v>140</v>
      </c>
      <c r="C92" s="311"/>
      <c r="D92" s="85"/>
      <c r="E92" s="71"/>
      <c r="F92" s="45" t="s">
        <v>59</v>
      </c>
      <c r="G92" s="45" t="str">
        <f>O12</f>
        <v>SOURCE 1</v>
      </c>
      <c r="H92" s="45" t="str">
        <f>P12</f>
        <v>SOURCE 2</v>
      </c>
      <c r="I92" s="45" t="str">
        <f>Q12</f>
        <v>SOURCE 3</v>
      </c>
      <c r="J92" s="45" t="str">
        <f>R12</f>
        <v>SOURCE 4</v>
      </c>
      <c r="L92" s="139"/>
      <c r="M92" s="80"/>
      <c r="N92" s="246"/>
      <c r="O92" s="59"/>
      <c r="P92" s="59"/>
      <c r="Q92" s="59"/>
      <c r="R92" s="59"/>
      <c r="S92" s="60"/>
      <c r="T92" s="248" t="s">
        <v>120</v>
      </c>
      <c r="U92" s="249"/>
      <c r="V92" s="249"/>
      <c r="W92" s="249"/>
      <c r="X92" s="250"/>
    </row>
    <row r="93" spans="1:24" ht="12.75" customHeight="1">
      <c r="A93" s="49"/>
      <c r="B93" s="71"/>
      <c r="C93" s="87" t="str">
        <f>B55</f>
        <v>PhD1 - Name or TBN</v>
      </c>
      <c r="D93" s="85">
        <f>SUM(F93:J93)</f>
        <v>0</v>
      </c>
      <c r="E93" s="71" t="s">
        <v>57</v>
      </c>
      <c r="F93" s="9">
        <f>24*G55/1044</f>
        <v>0</v>
      </c>
      <c r="G93" s="10">
        <f>24*H55/1044</f>
        <v>0</v>
      </c>
      <c r="H93" s="10">
        <f>24*I55/1044</f>
        <v>0</v>
      </c>
      <c r="I93" s="10">
        <f>24*J55/1044</f>
        <v>0</v>
      </c>
      <c r="J93" s="292">
        <f>24*K55/1044</f>
        <v>0</v>
      </c>
      <c r="K93" s="79">
        <f>D93*214</f>
        <v>0</v>
      </c>
      <c r="L93" s="138"/>
      <c r="M93" s="88"/>
      <c r="N93" s="246"/>
      <c r="O93" s="59"/>
      <c r="P93" s="59"/>
      <c r="Q93" s="59"/>
      <c r="R93" s="59"/>
      <c r="S93" s="60"/>
      <c r="T93" s="251" t="s">
        <v>121</v>
      </c>
      <c r="U93" s="252"/>
      <c r="V93" s="252"/>
      <c r="W93" s="252"/>
      <c r="X93" s="253"/>
    </row>
    <row r="94" spans="1:24" ht="12.75" customHeight="1">
      <c r="A94" s="49"/>
      <c r="B94" s="71"/>
      <c r="C94" s="87" t="str">
        <f>B58</f>
        <v>PhD2 - Name or TBN</v>
      </c>
      <c r="D94" s="85">
        <f>SUM(F94:J94)</f>
        <v>0</v>
      </c>
      <c r="E94" s="71" t="s">
        <v>57</v>
      </c>
      <c r="F94" s="290">
        <f>24*G58/1044</f>
        <v>0</v>
      </c>
      <c r="G94" s="291">
        <f>24*H58/1044</f>
        <v>0</v>
      </c>
      <c r="H94" s="291">
        <f>24*I58/1044</f>
        <v>0</v>
      </c>
      <c r="I94" s="291">
        <f>24*J58/1044</f>
        <v>0</v>
      </c>
      <c r="J94" s="293">
        <f>24*K58/1044</f>
        <v>0</v>
      </c>
      <c r="K94" s="79">
        <f>D94*214</f>
        <v>0</v>
      </c>
      <c r="L94" s="138"/>
      <c r="M94" s="88"/>
      <c r="N94" s="246"/>
      <c r="O94" s="59"/>
      <c r="P94" s="59"/>
      <c r="Q94" s="59"/>
      <c r="R94" s="59"/>
      <c r="S94" s="60"/>
      <c r="T94" s="251"/>
      <c r="U94" s="252"/>
      <c r="V94" s="252"/>
      <c r="W94" s="252"/>
      <c r="X94" s="253"/>
    </row>
    <row r="95" spans="1:24" ht="12.75" customHeight="1">
      <c r="A95" s="49"/>
      <c r="B95" s="71"/>
      <c r="C95" s="87" t="str">
        <f>B61</f>
        <v>MS1 - Name or TBN</v>
      </c>
      <c r="D95" s="85">
        <f>SUM(F95:J95)</f>
        <v>0</v>
      </c>
      <c r="E95" s="71" t="s">
        <v>57</v>
      </c>
      <c r="F95" s="290">
        <f>24*G61/1044</f>
        <v>0</v>
      </c>
      <c r="G95" s="291">
        <f>24*H61/1044</f>
        <v>0</v>
      </c>
      <c r="H95" s="291">
        <f>24*I61/1044</f>
        <v>0</v>
      </c>
      <c r="I95" s="291">
        <f>24*J61/1044</f>
        <v>0</v>
      </c>
      <c r="J95" s="293">
        <f>24*K61/1044</f>
        <v>0</v>
      </c>
      <c r="K95" s="79">
        <f>D95*214</f>
        <v>0</v>
      </c>
      <c r="L95" s="138"/>
      <c r="M95" s="88"/>
      <c r="N95" s="246"/>
      <c r="O95" s="59"/>
      <c r="P95" s="59"/>
      <c r="Q95" s="59"/>
      <c r="R95" s="59"/>
      <c r="S95" s="60"/>
      <c r="T95" s="251"/>
      <c r="U95" s="252"/>
      <c r="V95" s="252"/>
      <c r="W95" s="252"/>
      <c r="X95" s="253"/>
    </row>
    <row r="96" spans="1:24" ht="12.75" customHeight="1">
      <c r="A96" s="49"/>
      <c r="B96" s="71"/>
      <c r="C96" s="87" t="str">
        <f>B64</f>
        <v>MS2 - Name or TBN</v>
      </c>
      <c r="D96" s="89">
        <f>SUM(F96:J96)</f>
        <v>0</v>
      </c>
      <c r="E96" s="71" t="s">
        <v>57</v>
      </c>
      <c r="F96" s="181">
        <f>24*G64/1044</f>
        <v>0</v>
      </c>
      <c r="G96" s="182">
        <f>24*H64/1044</f>
        <v>0</v>
      </c>
      <c r="H96" s="182">
        <f>24*I64/1044</f>
        <v>0</v>
      </c>
      <c r="I96" s="182">
        <f>24*J64/1044</f>
        <v>0</v>
      </c>
      <c r="J96" s="183">
        <f>24*K64/1044</f>
        <v>0</v>
      </c>
      <c r="K96" s="90">
        <f>D96*214</f>
        <v>0</v>
      </c>
      <c r="L96" s="138"/>
      <c r="M96" s="88"/>
      <c r="N96" s="246"/>
      <c r="O96" s="59"/>
      <c r="P96" s="59"/>
      <c r="Q96" s="59"/>
      <c r="R96" s="59"/>
      <c r="S96" s="60"/>
      <c r="T96" s="254" t="s">
        <v>122</v>
      </c>
      <c r="U96" s="252"/>
      <c r="V96" s="252"/>
      <c r="W96" s="252"/>
      <c r="X96" s="253"/>
    </row>
    <row r="97" spans="1:24" ht="12.75" customHeight="1" thickBot="1">
      <c r="A97" s="49"/>
      <c r="B97" s="71"/>
      <c r="C97" s="19"/>
      <c r="D97" s="85">
        <f>SUM(D93:D96)</f>
        <v>0</v>
      </c>
      <c r="E97" s="71" t="s">
        <v>58</v>
      </c>
      <c r="F97" s="140">
        <f>SUM(F93:F96)</f>
        <v>0</v>
      </c>
      <c r="G97" s="140">
        <f>SUM(G93:G96)</f>
        <v>0</v>
      </c>
      <c r="H97" s="140">
        <f>SUM(H93:H96)</f>
        <v>0</v>
      </c>
      <c r="I97" s="140">
        <f>SUM(I93:I96)</f>
        <v>0</v>
      </c>
      <c r="J97" s="140">
        <f>SUM(J93:J96)</f>
        <v>0</v>
      </c>
      <c r="K97" s="79">
        <f>D97*214</f>
        <v>0</v>
      </c>
      <c r="L97" s="148" t="s">
        <v>51</v>
      </c>
      <c r="M97" s="80">
        <f>D97*214</f>
        <v>0</v>
      </c>
      <c r="N97" s="246">
        <f>F97*214</f>
        <v>0</v>
      </c>
      <c r="O97" s="59">
        <f>G97*214</f>
        <v>0</v>
      </c>
      <c r="P97" s="59">
        <f>H97*214</f>
        <v>0</v>
      </c>
      <c r="Q97" s="59">
        <f>I97*214</f>
        <v>0</v>
      </c>
      <c r="R97" s="59">
        <f>J97*214</f>
        <v>0</v>
      </c>
      <c r="S97" s="60">
        <f aca="true" t="shared" si="3" ref="S97:S109">SUM(N97:R97)</f>
        <v>0</v>
      </c>
      <c r="T97" s="254" t="s">
        <v>138</v>
      </c>
      <c r="U97" s="255"/>
      <c r="V97" s="255"/>
      <c r="W97" s="255"/>
      <c r="X97" s="256"/>
    </row>
    <row r="98" spans="1:23" ht="12.75" customHeight="1">
      <c r="A98" s="49">
        <v>5</v>
      </c>
      <c r="B98" s="312" t="s">
        <v>98</v>
      </c>
      <c r="C98" s="312"/>
      <c r="D98" s="94"/>
      <c r="E98" s="94"/>
      <c r="F98" s="94"/>
      <c r="G98" s="94"/>
      <c r="H98" s="94"/>
      <c r="I98" s="94"/>
      <c r="J98" s="94"/>
      <c r="K98" s="94"/>
      <c r="L98" s="149" t="s">
        <v>51</v>
      </c>
      <c r="M98" s="80">
        <f aca="true" t="shared" si="4" ref="M98:M105">SUM(N98:R98)</f>
        <v>0</v>
      </c>
      <c r="N98" s="6"/>
      <c r="O98" s="7"/>
      <c r="P98" s="7"/>
      <c r="Q98" s="7"/>
      <c r="R98" s="7"/>
      <c r="S98" s="282">
        <f t="shared" si="3"/>
        <v>0</v>
      </c>
      <c r="T98" s="213"/>
      <c r="U98" s="220"/>
      <c r="V98" s="220"/>
      <c r="W98" s="209"/>
    </row>
    <row r="99" spans="1:22" ht="12.75" customHeight="1">
      <c r="A99" s="49">
        <v>6</v>
      </c>
      <c r="B99" s="312" t="s">
        <v>99</v>
      </c>
      <c r="C99" s="312"/>
      <c r="D99" s="94"/>
      <c r="E99" s="94"/>
      <c r="F99" s="94"/>
      <c r="G99" s="94"/>
      <c r="H99" s="94"/>
      <c r="I99" s="94"/>
      <c r="J99" s="94"/>
      <c r="K99" s="94"/>
      <c r="L99" s="149" t="s">
        <v>51</v>
      </c>
      <c r="M99" s="80">
        <f t="shared" si="4"/>
        <v>0</v>
      </c>
      <c r="N99" s="6"/>
      <c r="O99" s="7"/>
      <c r="P99" s="7"/>
      <c r="Q99" s="7"/>
      <c r="R99" s="7"/>
      <c r="S99" s="282">
        <f t="shared" si="3"/>
        <v>0</v>
      </c>
      <c r="T99" s="240"/>
      <c r="U99" s="215"/>
      <c r="V99" s="215"/>
    </row>
    <row r="100" spans="1:22" ht="12.75" customHeight="1">
      <c r="A100" s="49">
        <v>7</v>
      </c>
      <c r="B100" s="312" t="s">
        <v>100</v>
      </c>
      <c r="C100" s="312"/>
      <c r="D100" s="94"/>
      <c r="E100" s="94"/>
      <c r="F100" s="94"/>
      <c r="G100" s="94"/>
      <c r="H100" s="94"/>
      <c r="I100" s="94"/>
      <c r="J100" s="94"/>
      <c r="K100" s="94"/>
      <c r="L100" s="149" t="s">
        <v>51</v>
      </c>
      <c r="M100" s="80">
        <f t="shared" si="4"/>
        <v>0</v>
      </c>
      <c r="N100" s="6"/>
      <c r="O100" s="7"/>
      <c r="P100" s="7"/>
      <c r="Q100" s="7"/>
      <c r="R100" s="7"/>
      <c r="S100" s="282">
        <f t="shared" si="3"/>
        <v>0</v>
      </c>
      <c r="T100" s="215"/>
      <c r="U100" s="215"/>
      <c r="V100" s="215"/>
    </row>
    <row r="101" spans="1:22" ht="12.75" customHeight="1">
      <c r="A101" s="49">
        <v>8</v>
      </c>
      <c r="B101" s="312" t="s">
        <v>101</v>
      </c>
      <c r="C101" s="312"/>
      <c r="D101" s="94"/>
      <c r="E101" s="94"/>
      <c r="F101" s="94"/>
      <c r="G101" s="94"/>
      <c r="H101" s="94"/>
      <c r="I101" s="94"/>
      <c r="J101" s="94"/>
      <c r="K101" s="94"/>
      <c r="L101" s="149" t="s">
        <v>51</v>
      </c>
      <c r="M101" s="80">
        <f t="shared" si="4"/>
        <v>0</v>
      </c>
      <c r="N101" s="6"/>
      <c r="O101" s="7"/>
      <c r="P101" s="7"/>
      <c r="Q101" s="7"/>
      <c r="R101" s="7"/>
      <c r="S101" s="282">
        <f t="shared" si="3"/>
        <v>0</v>
      </c>
      <c r="T101" s="215"/>
      <c r="U101" s="215"/>
      <c r="V101" s="215"/>
    </row>
    <row r="102" spans="1:22" ht="12.75" customHeight="1">
      <c r="A102" s="49">
        <v>9</v>
      </c>
      <c r="B102" s="175" t="s">
        <v>96</v>
      </c>
      <c r="C102" s="175"/>
      <c r="D102" s="94"/>
      <c r="E102" s="94"/>
      <c r="F102" s="94"/>
      <c r="G102" s="94"/>
      <c r="H102" s="94"/>
      <c r="I102" s="94"/>
      <c r="J102" s="94"/>
      <c r="K102" s="94"/>
      <c r="L102" s="149"/>
      <c r="M102" s="80">
        <f t="shared" si="4"/>
        <v>0</v>
      </c>
      <c r="N102" s="6"/>
      <c r="O102" s="7"/>
      <c r="P102" s="7"/>
      <c r="Q102" s="7"/>
      <c r="R102" s="7"/>
      <c r="S102" s="282">
        <f t="shared" si="3"/>
        <v>0</v>
      </c>
      <c r="T102" s="215"/>
      <c r="U102" s="215"/>
      <c r="V102" s="215"/>
    </row>
    <row r="103" spans="1:22" ht="12.75" customHeight="1">
      <c r="A103" s="49">
        <v>10</v>
      </c>
      <c r="B103" s="175" t="s">
        <v>97</v>
      </c>
      <c r="C103" s="175"/>
      <c r="D103" s="94"/>
      <c r="E103" s="94"/>
      <c r="F103" s="94"/>
      <c r="G103" s="94"/>
      <c r="H103" s="94"/>
      <c r="I103" s="94"/>
      <c r="J103" s="94"/>
      <c r="K103" s="94"/>
      <c r="L103" s="149"/>
      <c r="M103" s="80">
        <f t="shared" si="4"/>
        <v>0</v>
      </c>
      <c r="N103" s="6"/>
      <c r="O103" s="7"/>
      <c r="P103" s="7"/>
      <c r="Q103" s="7"/>
      <c r="R103" s="7"/>
      <c r="S103" s="282">
        <f t="shared" si="3"/>
        <v>0</v>
      </c>
      <c r="T103" s="215"/>
      <c r="U103" s="215"/>
      <c r="V103" s="215"/>
    </row>
    <row r="104" spans="1:22" ht="12.75" customHeight="1">
      <c r="A104" s="49">
        <v>11</v>
      </c>
      <c r="B104" s="175" t="s">
        <v>94</v>
      </c>
      <c r="C104" s="175"/>
      <c r="D104" s="94"/>
      <c r="E104" s="94"/>
      <c r="F104" s="94"/>
      <c r="G104" s="94"/>
      <c r="H104" s="94"/>
      <c r="I104" s="94"/>
      <c r="J104" s="94"/>
      <c r="K104" s="94"/>
      <c r="L104" s="149"/>
      <c r="M104" s="80">
        <f t="shared" si="4"/>
        <v>0</v>
      </c>
      <c r="N104" s="6"/>
      <c r="O104" s="7"/>
      <c r="P104" s="7"/>
      <c r="Q104" s="7"/>
      <c r="R104" s="7"/>
      <c r="S104" s="282">
        <f t="shared" si="3"/>
        <v>0</v>
      </c>
      <c r="T104" s="215"/>
      <c r="U104" s="215"/>
      <c r="V104" s="215"/>
    </row>
    <row r="105" spans="1:22" ht="12.75" customHeight="1">
      <c r="A105" s="49">
        <v>12</v>
      </c>
      <c r="B105" s="175" t="s">
        <v>95</v>
      </c>
      <c r="C105" s="175"/>
      <c r="D105" s="94"/>
      <c r="E105" s="94"/>
      <c r="F105" s="94"/>
      <c r="G105" s="94"/>
      <c r="H105" s="94"/>
      <c r="I105" s="94"/>
      <c r="J105" s="94"/>
      <c r="K105" s="94"/>
      <c r="L105" s="149"/>
      <c r="M105" s="80">
        <f t="shared" si="4"/>
        <v>0</v>
      </c>
      <c r="N105" s="6"/>
      <c r="O105" s="7"/>
      <c r="P105" s="7"/>
      <c r="Q105" s="7"/>
      <c r="R105" s="7"/>
      <c r="S105" s="282">
        <f t="shared" si="3"/>
        <v>0</v>
      </c>
      <c r="T105" s="215"/>
      <c r="U105" s="215"/>
      <c r="V105" s="215"/>
    </row>
    <row r="106" spans="1:25" ht="12.75" customHeight="1">
      <c r="A106" s="49">
        <v>13</v>
      </c>
      <c r="B106" s="275" t="s">
        <v>154</v>
      </c>
      <c r="C106" s="276"/>
      <c r="D106" s="276"/>
      <c r="E106" s="276"/>
      <c r="F106" s="276"/>
      <c r="G106" s="276"/>
      <c r="H106" s="276"/>
      <c r="I106" s="276"/>
      <c r="J106" s="276"/>
      <c r="K106" s="19"/>
      <c r="L106" s="138"/>
      <c r="M106" s="80">
        <f>SUM(N106:R106)</f>
        <v>0</v>
      </c>
      <c r="N106" s="6"/>
      <c r="O106" s="7"/>
      <c r="P106" s="7"/>
      <c r="Q106" s="7"/>
      <c r="R106" s="7"/>
      <c r="S106" s="60">
        <f t="shared" si="3"/>
        <v>0</v>
      </c>
      <c r="T106" s="206"/>
      <c r="U106" s="206"/>
      <c r="V106" s="206"/>
      <c r="W106" s="206"/>
      <c r="X106" s="206"/>
      <c r="Y106" s="209"/>
    </row>
    <row r="107" spans="1:21" ht="12.75" customHeight="1">
      <c r="A107" s="49">
        <v>14</v>
      </c>
      <c r="B107" s="300" t="s">
        <v>36</v>
      </c>
      <c r="C107" s="300"/>
      <c r="F107" s="19"/>
      <c r="G107" s="19"/>
      <c r="H107" s="19"/>
      <c r="I107" s="19"/>
      <c r="J107" s="19"/>
      <c r="K107" s="19"/>
      <c r="L107" s="131"/>
      <c r="M107" s="92">
        <f>SUM(N107:R107)</f>
        <v>0</v>
      </c>
      <c r="N107" s="8"/>
      <c r="O107" s="7"/>
      <c r="P107" s="7"/>
      <c r="Q107" s="7"/>
      <c r="R107" s="7"/>
      <c r="S107" s="60">
        <f t="shared" si="3"/>
        <v>0</v>
      </c>
      <c r="T107" s="209"/>
      <c r="U107" s="209"/>
    </row>
    <row r="108" spans="1:19" ht="22.5" customHeight="1" thickBot="1">
      <c r="A108" s="30"/>
      <c r="B108" s="93"/>
      <c r="C108" s="93" t="s">
        <v>17</v>
      </c>
      <c r="D108" s="93"/>
      <c r="E108" s="94"/>
      <c r="F108" s="94"/>
      <c r="G108" s="94"/>
      <c r="H108" s="94"/>
      <c r="I108" s="94"/>
      <c r="J108" s="94"/>
      <c r="K108" s="95"/>
      <c r="L108" s="142"/>
      <c r="M108" s="97">
        <f>SUM(M78:M107)</f>
        <v>0</v>
      </c>
      <c r="N108" s="97">
        <f>N78+N79+SUM(N97:N107)</f>
        <v>0</v>
      </c>
      <c r="O108" s="97">
        <f>O78+O79+SUM(O97:O107)</f>
        <v>0</v>
      </c>
      <c r="P108" s="97">
        <f>P78+P79+SUM(P97:P107)</f>
        <v>0</v>
      </c>
      <c r="Q108" s="97">
        <f>Q78+Q79+SUM(Q97:Q107)</f>
        <v>0</v>
      </c>
      <c r="R108" s="97">
        <f>R78+R79+SUM(R97:R107)</f>
        <v>0</v>
      </c>
      <c r="S108" s="286">
        <f t="shared" si="3"/>
        <v>0</v>
      </c>
    </row>
    <row r="109" spans="1:19" ht="24.75" customHeight="1" thickBot="1">
      <c r="A109" s="98" t="s">
        <v>90</v>
      </c>
      <c r="B109" s="99"/>
      <c r="C109" s="99"/>
      <c r="D109" s="99"/>
      <c r="E109" s="100"/>
      <c r="F109" s="100"/>
      <c r="G109" s="100"/>
      <c r="H109" s="100"/>
      <c r="I109" s="100"/>
      <c r="J109" s="100"/>
      <c r="K109" s="100"/>
      <c r="L109" s="143"/>
      <c r="M109" s="101">
        <f aca="true" t="shared" si="5" ref="M109:R109">M68+M108</f>
        <v>0</v>
      </c>
      <c r="N109" s="243">
        <f t="shared" si="5"/>
        <v>0</v>
      </c>
      <c r="O109" s="101">
        <f t="shared" si="5"/>
        <v>0</v>
      </c>
      <c r="P109" s="101">
        <f t="shared" si="5"/>
        <v>0</v>
      </c>
      <c r="Q109" s="101">
        <f t="shared" si="5"/>
        <v>0</v>
      </c>
      <c r="R109" s="101">
        <f t="shared" si="5"/>
        <v>0</v>
      </c>
      <c r="S109" s="286">
        <f t="shared" si="3"/>
        <v>0</v>
      </c>
    </row>
    <row r="110" spans="1:19" ht="14.25" customHeight="1">
      <c r="A110" s="30"/>
      <c r="B110" s="27"/>
      <c r="C110" s="27"/>
      <c r="D110" s="27"/>
      <c r="E110" s="19"/>
      <c r="F110" s="19"/>
      <c r="G110" s="45" t="s">
        <v>3</v>
      </c>
      <c r="H110" s="45" t="s">
        <v>37</v>
      </c>
      <c r="I110" s="45" t="s">
        <v>38</v>
      </c>
      <c r="J110" s="45" t="s">
        <v>39</v>
      </c>
      <c r="K110" s="45" t="s">
        <v>40</v>
      </c>
      <c r="L110" s="102" t="s">
        <v>66</v>
      </c>
      <c r="M110" s="38"/>
      <c r="N110" s="244"/>
      <c r="O110" s="39"/>
      <c r="P110" s="39"/>
      <c r="Q110" s="39"/>
      <c r="R110" s="39"/>
      <c r="S110" s="287"/>
    </row>
    <row r="111" spans="1:19" ht="13.5" thickBot="1">
      <c r="A111" s="33" t="s">
        <v>145</v>
      </c>
      <c r="B111" s="34"/>
      <c r="C111" s="34"/>
      <c r="D111" s="34"/>
      <c r="E111" s="35"/>
      <c r="F111" s="103" t="s">
        <v>18</v>
      </c>
      <c r="G111" s="153">
        <f>N109-(N79+N97+N98+N99+N100+N101)</f>
        <v>0</v>
      </c>
      <c r="H111" s="153">
        <f>O109-(O79+O97+O98+O99+O100+O101)</f>
        <v>0</v>
      </c>
      <c r="I111" s="153">
        <f>P109-(P79+P97+P98+P99+P100+P101)</f>
        <v>0</v>
      </c>
      <c r="J111" s="153">
        <f>Q109-(Q79+Q97+Q98+Q99+Q100+Q101)</f>
        <v>0</v>
      </c>
      <c r="K111" s="154">
        <f>R109-(R79+R97+R98+R99+R100+R101)</f>
        <v>0</v>
      </c>
      <c r="L111" s="153">
        <f>M109-(M79+M97+M98+M99+M100+M101)</f>
        <v>0</v>
      </c>
      <c r="M111" s="105">
        <f>L111*0.455</f>
        <v>0</v>
      </c>
      <c r="N111" s="70">
        <f>G111*0.455</f>
        <v>0</v>
      </c>
      <c r="O111" s="106">
        <f>H111*0.455</f>
        <v>0</v>
      </c>
      <c r="P111" s="106">
        <f>I111*0.455</f>
        <v>0</v>
      </c>
      <c r="Q111" s="106">
        <f>J111*0.455</f>
        <v>0</v>
      </c>
      <c r="R111" s="106">
        <f>K111*0.455</f>
        <v>0</v>
      </c>
      <c r="S111" s="286">
        <f>SUM(N111:R111)</f>
        <v>0</v>
      </c>
    </row>
    <row r="112" spans="1:19" ht="22.5" customHeight="1" thickBot="1">
      <c r="A112" s="33" t="s">
        <v>91</v>
      </c>
      <c r="B112" s="34"/>
      <c r="C112" s="34"/>
      <c r="D112" s="34"/>
      <c r="E112" s="35"/>
      <c r="F112" s="35"/>
      <c r="G112" s="35"/>
      <c r="H112" s="35"/>
      <c r="I112" s="35"/>
      <c r="J112" s="35"/>
      <c r="K112" s="35"/>
      <c r="L112" s="35"/>
      <c r="M112" s="105">
        <f aca="true" t="shared" si="6" ref="M112:R112">M109+M111</f>
        <v>0</v>
      </c>
      <c r="N112" s="70">
        <f t="shared" si="6"/>
        <v>0</v>
      </c>
      <c r="O112" s="106">
        <f t="shared" si="6"/>
        <v>0</v>
      </c>
      <c r="P112" s="106">
        <f t="shared" si="6"/>
        <v>0</v>
      </c>
      <c r="Q112" s="106">
        <f t="shared" si="6"/>
        <v>0</v>
      </c>
      <c r="R112" s="106">
        <f t="shared" si="6"/>
        <v>0</v>
      </c>
      <c r="S112" s="286">
        <f>SUM(N112:R112)</f>
        <v>0</v>
      </c>
    </row>
    <row r="113" spans="1:19" ht="12.75">
      <c r="A113" s="107" t="s">
        <v>64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08" t="s">
        <v>19</v>
      </c>
      <c r="O113" s="109"/>
      <c r="P113" s="19"/>
      <c r="Q113" s="19"/>
      <c r="R113" s="19"/>
      <c r="S113" s="193"/>
    </row>
    <row r="114" spans="1:19" ht="24" customHeight="1" thickBot="1">
      <c r="A114" s="6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65"/>
      <c r="O114" s="36"/>
      <c r="P114" s="193"/>
      <c r="Q114" s="193"/>
      <c r="R114" s="193"/>
      <c r="S114" s="193"/>
    </row>
    <row r="115" spans="1:19" ht="12.75">
      <c r="A115" s="107" t="s">
        <v>62</v>
      </c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49" t="s">
        <v>19</v>
      </c>
      <c r="O115" s="110"/>
      <c r="P115" s="193"/>
      <c r="Q115" s="191"/>
      <c r="R115" s="191"/>
      <c r="S115" s="193"/>
    </row>
    <row r="116" spans="1:19" ht="12.75">
      <c r="A116" s="49"/>
      <c r="B116" s="71" t="s">
        <v>63</v>
      </c>
      <c r="C116" s="19"/>
      <c r="D116" s="19"/>
      <c r="E116" s="19"/>
      <c r="G116" s="71"/>
      <c r="H116" s="71"/>
      <c r="I116" s="71"/>
      <c r="J116" s="71"/>
      <c r="K116" s="71"/>
      <c r="L116" s="19"/>
      <c r="M116" s="19"/>
      <c r="N116" s="49"/>
      <c r="O116" s="110"/>
      <c r="P116" s="193"/>
      <c r="Q116" s="191"/>
      <c r="R116" s="191"/>
      <c r="S116" s="193"/>
    </row>
    <row r="117" spans="1:19" ht="13.5" thickBot="1">
      <c r="A117" s="65"/>
      <c r="B117" s="35" t="s">
        <v>20</v>
      </c>
      <c r="C117" s="35"/>
      <c r="D117" s="35"/>
      <c r="E117" s="35"/>
      <c r="F117" s="111"/>
      <c r="G117" s="35"/>
      <c r="H117" s="35"/>
      <c r="I117" s="35"/>
      <c r="J117" s="35"/>
      <c r="K117" s="35"/>
      <c r="L117" s="35"/>
      <c r="M117" s="35"/>
      <c r="N117" s="65"/>
      <c r="O117" s="36"/>
      <c r="P117" s="193"/>
      <c r="Q117" s="191"/>
      <c r="R117" s="191"/>
      <c r="S117" s="193"/>
    </row>
    <row r="118" spans="1:20" ht="12.75">
      <c r="A118" s="108" t="s">
        <v>116</v>
      </c>
      <c r="B118" s="173"/>
      <c r="C118" s="141"/>
      <c r="D118" s="19"/>
      <c r="E118" s="19"/>
      <c r="F118" s="19"/>
      <c r="G118" s="19" t="str">
        <f>O12</f>
        <v>SOURCE 1</v>
      </c>
      <c r="H118" s="19"/>
      <c r="I118" s="19"/>
      <c r="J118" s="19"/>
      <c r="K118" s="19"/>
      <c r="L118" s="19"/>
      <c r="M118" s="19"/>
      <c r="N118" s="49" t="s">
        <v>19</v>
      </c>
      <c r="O118" s="110"/>
      <c r="P118" s="193"/>
      <c r="Q118" s="191"/>
      <c r="R118" s="191"/>
      <c r="S118" s="327" t="s">
        <v>128</v>
      </c>
      <c r="T118" s="328"/>
    </row>
    <row r="119" spans="1:20" ht="12.75">
      <c r="A119" s="107" t="s">
        <v>117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49"/>
      <c r="O119" s="110"/>
      <c r="P119" s="193"/>
      <c r="Q119" s="191"/>
      <c r="R119" s="191"/>
      <c r="S119" s="302" t="s">
        <v>129</v>
      </c>
      <c r="T119" s="303"/>
    </row>
    <row r="120" spans="1:20" ht="12.75">
      <c r="A120" s="49"/>
      <c r="B120" s="174" t="s">
        <v>115</v>
      </c>
      <c r="C120" s="19"/>
      <c r="D120" s="19"/>
      <c r="E120" s="19"/>
      <c r="G120" s="71"/>
      <c r="H120" s="71"/>
      <c r="I120" s="71"/>
      <c r="J120" s="71"/>
      <c r="K120" s="71"/>
      <c r="L120" s="19"/>
      <c r="M120" s="19"/>
      <c r="N120" s="49"/>
      <c r="O120" s="110"/>
      <c r="P120" s="193"/>
      <c r="Q120" s="191"/>
      <c r="R120" s="191"/>
      <c r="S120" s="302" t="s">
        <v>130</v>
      </c>
      <c r="T120" s="303"/>
    </row>
    <row r="121" spans="1:20" ht="13.5" thickBot="1">
      <c r="A121" s="65"/>
      <c r="B121" s="176" t="s">
        <v>9</v>
      </c>
      <c r="C121" s="35"/>
      <c r="D121" s="35"/>
      <c r="E121" s="35"/>
      <c r="F121" s="111"/>
      <c r="G121" s="35"/>
      <c r="H121" s="35"/>
      <c r="I121" s="35"/>
      <c r="J121" s="35"/>
      <c r="K121" s="35"/>
      <c r="L121" s="35"/>
      <c r="M121" s="35"/>
      <c r="N121" s="65"/>
      <c r="O121" s="36"/>
      <c r="P121" s="193"/>
      <c r="Q121" s="191"/>
      <c r="R121" s="191"/>
      <c r="S121" s="302" t="s">
        <v>131</v>
      </c>
      <c r="T121" s="303"/>
    </row>
    <row r="122" spans="1:20" ht="12.75">
      <c r="A122" s="108" t="s">
        <v>116</v>
      </c>
      <c r="B122" s="173"/>
      <c r="C122" s="141"/>
      <c r="D122" s="19"/>
      <c r="E122" s="19"/>
      <c r="F122" s="19"/>
      <c r="G122" s="19" t="str">
        <f>P12</f>
        <v>SOURCE 2</v>
      </c>
      <c r="H122" s="19"/>
      <c r="I122" s="19"/>
      <c r="J122" s="19"/>
      <c r="K122" s="19"/>
      <c r="L122" s="19"/>
      <c r="M122" s="19"/>
      <c r="N122" s="49" t="s">
        <v>19</v>
      </c>
      <c r="O122" s="110"/>
      <c r="P122" s="193"/>
      <c r="Q122" s="191"/>
      <c r="R122" s="191"/>
      <c r="S122" s="302" t="s">
        <v>133</v>
      </c>
      <c r="T122" s="303"/>
    </row>
    <row r="123" spans="1:20" ht="12.75">
      <c r="A123" s="107" t="s">
        <v>117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49"/>
      <c r="O123" s="110"/>
      <c r="P123" s="193"/>
      <c r="Q123" s="191"/>
      <c r="R123" s="191"/>
      <c r="S123" s="302" t="s">
        <v>132</v>
      </c>
      <c r="T123" s="303"/>
    </row>
    <row r="124" spans="1:20" ht="12.75">
      <c r="A124" s="49"/>
      <c r="B124" s="174" t="s">
        <v>115</v>
      </c>
      <c r="C124" s="19"/>
      <c r="D124" s="19"/>
      <c r="E124" s="19"/>
      <c r="G124" s="71"/>
      <c r="H124" s="71"/>
      <c r="I124" s="71"/>
      <c r="J124" s="71"/>
      <c r="K124" s="71"/>
      <c r="L124" s="19"/>
      <c r="M124" s="19"/>
      <c r="N124" s="49"/>
      <c r="O124" s="110"/>
      <c r="P124" s="193"/>
      <c r="Q124" s="191"/>
      <c r="R124" s="191"/>
      <c r="S124" s="223"/>
      <c r="T124" s="224"/>
    </row>
    <row r="125" spans="1:20" ht="13.5" thickBot="1">
      <c r="A125" s="65"/>
      <c r="B125" s="176" t="s">
        <v>9</v>
      </c>
      <c r="C125" s="35"/>
      <c r="D125" s="35"/>
      <c r="E125" s="35"/>
      <c r="F125" s="111"/>
      <c r="G125" s="35"/>
      <c r="H125" s="35"/>
      <c r="I125" s="35"/>
      <c r="J125" s="35"/>
      <c r="K125" s="35"/>
      <c r="L125" s="35"/>
      <c r="M125" s="35"/>
      <c r="N125" s="65"/>
      <c r="O125" s="36"/>
      <c r="P125" s="193"/>
      <c r="Q125" s="191"/>
      <c r="R125" s="191"/>
      <c r="S125" s="302" t="s">
        <v>147</v>
      </c>
      <c r="T125" s="303"/>
    </row>
    <row r="126" spans="1:20" ht="12.75">
      <c r="A126" s="108" t="s">
        <v>116</v>
      </c>
      <c r="B126" s="173"/>
      <c r="C126" s="141"/>
      <c r="D126" s="19"/>
      <c r="E126" s="19"/>
      <c r="F126" s="19"/>
      <c r="G126" s="19" t="str">
        <f>Q12</f>
        <v>SOURCE 3</v>
      </c>
      <c r="H126" s="19"/>
      <c r="I126" s="19"/>
      <c r="J126" s="19"/>
      <c r="K126" s="19"/>
      <c r="L126" s="19"/>
      <c r="M126" s="19"/>
      <c r="N126" s="49" t="s">
        <v>19</v>
      </c>
      <c r="O126" s="110"/>
      <c r="P126" s="193"/>
      <c r="Q126" s="191"/>
      <c r="R126" s="191"/>
      <c r="S126" s="302" t="s">
        <v>148</v>
      </c>
      <c r="T126" s="303"/>
    </row>
    <row r="127" spans="1:20" ht="12.75">
      <c r="A127" s="107" t="s">
        <v>117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49"/>
      <c r="O127" s="110"/>
      <c r="P127" s="193"/>
      <c r="Q127" s="191"/>
      <c r="R127" s="191"/>
      <c r="S127" s="302" t="s">
        <v>149</v>
      </c>
      <c r="T127" s="303"/>
    </row>
    <row r="128" spans="1:20" ht="12.75">
      <c r="A128" s="49"/>
      <c r="B128" s="174" t="s">
        <v>115</v>
      </c>
      <c r="C128" s="19"/>
      <c r="D128" s="19"/>
      <c r="E128" s="19"/>
      <c r="G128" s="71"/>
      <c r="H128" s="71"/>
      <c r="I128" s="71"/>
      <c r="J128" s="71"/>
      <c r="K128" s="71"/>
      <c r="L128" s="19"/>
      <c r="M128" s="19"/>
      <c r="N128" s="49"/>
      <c r="O128" s="110"/>
      <c r="P128" s="193"/>
      <c r="Q128" s="191"/>
      <c r="R128" s="191"/>
      <c r="S128" s="302" t="s">
        <v>150</v>
      </c>
      <c r="T128" s="303"/>
    </row>
    <row r="129" spans="1:20" ht="13.5" thickBot="1">
      <c r="A129" s="65"/>
      <c r="B129" s="176" t="s">
        <v>9</v>
      </c>
      <c r="C129" s="35"/>
      <c r="D129" s="35"/>
      <c r="E129" s="35"/>
      <c r="F129" s="111"/>
      <c r="G129" s="35"/>
      <c r="H129" s="35"/>
      <c r="I129" s="35"/>
      <c r="J129" s="35"/>
      <c r="K129" s="35"/>
      <c r="L129" s="35"/>
      <c r="M129" s="35"/>
      <c r="N129" s="65"/>
      <c r="O129" s="36"/>
      <c r="P129" s="193"/>
      <c r="Q129" s="191"/>
      <c r="R129" s="191"/>
      <c r="S129" s="302" t="s">
        <v>151</v>
      </c>
      <c r="T129" s="303"/>
    </row>
    <row r="130" spans="1:20" ht="12.75">
      <c r="A130" s="108" t="s">
        <v>116</v>
      </c>
      <c r="B130" s="173"/>
      <c r="C130" s="141"/>
      <c r="D130" s="19"/>
      <c r="E130" s="19"/>
      <c r="F130" s="19"/>
      <c r="G130" s="19" t="str">
        <f>R12</f>
        <v>SOURCE 4</v>
      </c>
      <c r="H130" s="19"/>
      <c r="I130" s="19"/>
      <c r="J130" s="19"/>
      <c r="K130" s="19"/>
      <c r="L130" s="19"/>
      <c r="M130" s="19"/>
      <c r="N130" s="49" t="s">
        <v>19</v>
      </c>
      <c r="O130" s="110"/>
      <c r="P130" s="193"/>
      <c r="Q130" s="191"/>
      <c r="R130" s="191"/>
      <c r="S130" s="223"/>
      <c r="T130" s="224"/>
    </row>
    <row r="131" spans="1:20" ht="12.75">
      <c r="A131" s="107" t="s">
        <v>117</v>
      </c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49"/>
      <c r="O131" s="110"/>
      <c r="P131" s="193"/>
      <c r="Q131" s="191"/>
      <c r="R131" s="191"/>
      <c r="S131" s="223"/>
      <c r="T131" s="224"/>
    </row>
    <row r="132" spans="1:20" ht="12.75">
      <c r="A132" s="49"/>
      <c r="B132" s="174" t="s">
        <v>115</v>
      </c>
      <c r="C132" s="19"/>
      <c r="D132" s="19"/>
      <c r="E132" s="19"/>
      <c r="G132" s="71"/>
      <c r="H132" s="71"/>
      <c r="I132" s="71"/>
      <c r="J132" s="71"/>
      <c r="K132" s="71"/>
      <c r="L132" s="19"/>
      <c r="M132" s="19"/>
      <c r="N132" s="49"/>
      <c r="O132" s="110"/>
      <c r="P132" s="193"/>
      <c r="Q132" s="191"/>
      <c r="R132" s="191"/>
      <c r="S132" s="223"/>
      <c r="T132" s="224"/>
    </row>
    <row r="133" spans="1:20" ht="13.5" thickBot="1">
      <c r="A133" s="65"/>
      <c r="B133" s="176" t="s">
        <v>9</v>
      </c>
      <c r="C133" s="35"/>
      <c r="D133" s="35"/>
      <c r="E133" s="35"/>
      <c r="F133" s="111"/>
      <c r="G133" s="35"/>
      <c r="H133" s="35"/>
      <c r="I133" s="35"/>
      <c r="J133" s="35"/>
      <c r="K133" s="35"/>
      <c r="L133" s="35"/>
      <c r="M133" s="35"/>
      <c r="N133" s="65"/>
      <c r="O133" s="36"/>
      <c r="P133" s="193"/>
      <c r="Q133" s="191"/>
      <c r="R133" s="191"/>
      <c r="S133" s="225"/>
      <c r="T133" s="211"/>
    </row>
    <row r="134" spans="1:19" ht="12.75">
      <c r="A134" s="94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200"/>
      <c r="N134" s="200"/>
      <c r="O134" s="200"/>
      <c r="P134" s="193"/>
      <c r="Q134" s="191"/>
      <c r="R134" s="191"/>
      <c r="S134" s="193"/>
    </row>
    <row r="135" spans="1:19" ht="12.75">
      <c r="A135" s="112" t="s">
        <v>21</v>
      </c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3"/>
      <c r="N135" s="193"/>
      <c r="O135" s="193"/>
      <c r="P135" s="193"/>
      <c r="Q135" s="193"/>
      <c r="R135" s="193"/>
      <c r="S135" s="193"/>
    </row>
    <row r="136" spans="1:19" ht="12.75">
      <c r="A136" s="113" t="s">
        <v>85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3"/>
      <c r="N136" s="193"/>
      <c r="O136" s="193"/>
      <c r="P136" s="193"/>
      <c r="Q136" s="193"/>
      <c r="R136" s="193"/>
      <c r="S136" s="193"/>
    </row>
    <row r="137" spans="1:19" ht="12.75">
      <c r="A137" s="113" t="s">
        <v>92</v>
      </c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3"/>
      <c r="N137" s="193"/>
      <c r="O137" s="193"/>
      <c r="P137" s="193"/>
      <c r="Q137" s="193"/>
      <c r="R137" s="193"/>
      <c r="S137" s="193"/>
    </row>
    <row r="138" spans="1:19" ht="12.75">
      <c r="A138" s="113" t="s">
        <v>22</v>
      </c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3"/>
      <c r="N138" s="193"/>
      <c r="O138" s="193"/>
      <c r="P138" s="193"/>
      <c r="Q138" s="193"/>
      <c r="R138" s="193"/>
      <c r="S138" s="193"/>
    </row>
    <row r="139" spans="1:19" ht="12.75">
      <c r="A139" s="112" t="s">
        <v>23</v>
      </c>
      <c r="B139" s="19"/>
      <c r="C139" s="19"/>
      <c r="D139" s="19"/>
      <c r="E139" s="19"/>
      <c r="F139" s="19"/>
      <c r="G139" s="19"/>
      <c r="H139" s="19"/>
      <c r="I139" s="19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</row>
    <row r="140" spans="1:19" ht="12.75">
      <c r="A140" s="19"/>
      <c r="B140" s="19"/>
      <c r="C140" s="19"/>
      <c r="D140" s="19"/>
      <c r="E140" s="19"/>
      <c r="F140" s="19"/>
      <c r="G140" s="19"/>
      <c r="H140" s="19"/>
      <c r="I140" s="19"/>
      <c r="J140" s="193"/>
      <c r="K140" s="193"/>
      <c r="L140" s="193"/>
      <c r="M140" s="193"/>
      <c r="N140" s="193"/>
      <c r="O140" s="193"/>
      <c r="P140" s="193"/>
      <c r="Q140" s="193"/>
      <c r="R140" s="193"/>
      <c r="S140" s="193"/>
    </row>
    <row r="141" spans="1:19" ht="12.75">
      <c r="A141" s="52"/>
      <c r="B141" s="52" t="s">
        <v>24</v>
      </c>
      <c r="C141" s="52"/>
      <c r="D141" s="52"/>
      <c r="E141" s="52"/>
      <c r="F141" s="52"/>
      <c r="G141" s="52"/>
      <c r="H141" s="52"/>
      <c r="I141" s="52"/>
      <c r="J141" s="193"/>
      <c r="K141" s="193"/>
      <c r="L141" s="193"/>
      <c r="M141" s="193"/>
      <c r="N141" s="193"/>
      <c r="O141" s="193"/>
      <c r="P141" s="193"/>
      <c r="Q141" s="193"/>
      <c r="R141" s="193"/>
      <c r="S141" s="193"/>
    </row>
    <row r="142" spans="1:19" ht="12.75">
      <c r="A142" s="257"/>
      <c r="B142" s="257" t="s">
        <v>134</v>
      </c>
      <c r="C142" s="257"/>
      <c r="D142" s="52"/>
      <c r="E142" s="258"/>
      <c r="F142" s="257"/>
      <c r="G142" s="257"/>
      <c r="H142" s="257"/>
      <c r="I142" s="257"/>
      <c r="J142" s="226"/>
      <c r="K142" s="226"/>
      <c r="L142" s="193"/>
      <c r="M142" s="193"/>
      <c r="N142" s="193"/>
      <c r="O142" s="193"/>
      <c r="P142" s="193"/>
      <c r="Q142" s="193"/>
      <c r="R142" s="193"/>
      <c r="S142" s="193"/>
    </row>
    <row r="143" spans="1:19" ht="12.75">
      <c r="A143" s="257"/>
      <c r="B143" s="259" t="s">
        <v>25</v>
      </c>
      <c r="C143" s="260"/>
      <c r="D143" s="260"/>
      <c r="E143" s="260"/>
      <c r="F143" s="257"/>
      <c r="G143" s="257"/>
      <c r="H143" s="257"/>
      <c r="I143" s="257"/>
      <c r="J143" s="226"/>
      <c r="K143" s="226"/>
      <c r="L143" s="193"/>
      <c r="M143" s="193"/>
      <c r="N143" s="193"/>
      <c r="O143" s="193"/>
      <c r="P143" s="193"/>
      <c r="Q143" s="193"/>
      <c r="R143" s="193"/>
      <c r="S143" s="193"/>
    </row>
    <row r="144" spans="1:19" ht="12.75">
      <c r="A144" s="259" t="s">
        <v>26</v>
      </c>
      <c r="B144" s="261">
        <f>1400/87</f>
        <v>16.091954022988507</v>
      </c>
      <c r="C144" s="262" t="s">
        <v>141</v>
      </c>
      <c r="D144" s="260"/>
      <c r="E144" s="260"/>
      <c r="F144" s="263"/>
      <c r="G144" s="263"/>
      <c r="H144" s="263"/>
      <c r="I144" s="263"/>
      <c r="J144" s="227"/>
      <c r="K144" s="227"/>
      <c r="L144" s="193"/>
      <c r="M144" s="193"/>
      <c r="N144" s="193"/>
      <c r="O144" s="193"/>
      <c r="P144" s="193"/>
      <c r="Q144" s="193"/>
      <c r="R144" s="193"/>
      <c r="S144" s="193"/>
    </row>
    <row r="145" spans="1:19" ht="12.75">
      <c r="A145" s="259" t="s">
        <v>27</v>
      </c>
      <c r="B145" s="261">
        <f>1300/87</f>
        <v>14.942528735632184</v>
      </c>
      <c r="C145" s="262" t="s">
        <v>143</v>
      </c>
      <c r="D145" s="260"/>
      <c r="E145" s="260"/>
      <c r="F145" s="263"/>
      <c r="G145" s="263"/>
      <c r="H145" s="263"/>
      <c r="I145" s="263"/>
      <c r="J145" s="227"/>
      <c r="K145" s="227"/>
      <c r="L145" s="193"/>
      <c r="M145" s="193"/>
      <c r="N145" s="193"/>
      <c r="O145" s="193"/>
      <c r="P145" s="193"/>
      <c r="Q145" s="193"/>
      <c r="R145" s="193"/>
      <c r="S145" s="193"/>
    </row>
    <row r="146" spans="1:19" ht="12.75">
      <c r="A146" s="259" t="s">
        <v>28</v>
      </c>
      <c r="B146" s="261">
        <f>1200/87</f>
        <v>13.793103448275861</v>
      </c>
      <c r="C146" s="262" t="s">
        <v>142</v>
      </c>
      <c r="D146" s="260"/>
      <c r="E146" s="260"/>
      <c r="F146" s="263"/>
      <c r="G146" s="263"/>
      <c r="H146" s="263"/>
      <c r="I146" s="263"/>
      <c r="J146" s="227"/>
      <c r="K146" s="227"/>
      <c r="L146" s="193"/>
      <c r="M146" s="193"/>
      <c r="N146" s="193"/>
      <c r="O146" s="193"/>
      <c r="P146" s="193"/>
      <c r="Q146" s="193"/>
      <c r="R146" s="193"/>
      <c r="S146" s="193"/>
    </row>
    <row r="147" spans="1:19" ht="12.75">
      <c r="A147" s="52"/>
      <c r="B147" s="52"/>
      <c r="C147" s="260"/>
      <c r="D147" s="260"/>
      <c r="E147" s="260"/>
      <c r="F147" s="52"/>
      <c r="G147" s="52"/>
      <c r="H147" s="52"/>
      <c r="I147" s="52"/>
      <c r="J147" s="193"/>
      <c r="K147" s="193"/>
      <c r="L147" s="193"/>
      <c r="M147" s="193"/>
      <c r="N147" s="193"/>
      <c r="O147" s="193"/>
      <c r="P147" s="193"/>
      <c r="Q147" s="193"/>
      <c r="R147" s="193"/>
      <c r="S147" s="193"/>
    </row>
    <row r="148" spans="1:19" ht="12.75">
      <c r="A148" s="116"/>
      <c r="B148" s="52"/>
      <c r="C148" s="52"/>
      <c r="D148" s="52"/>
      <c r="E148" s="52"/>
      <c r="F148" s="52"/>
      <c r="G148" s="52"/>
      <c r="H148" s="52"/>
      <c r="I148" s="52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</row>
    <row r="149" spans="1:18" ht="12.75">
      <c r="A149" s="258"/>
      <c r="B149" s="258"/>
      <c r="C149" s="258"/>
      <c r="D149" s="258"/>
      <c r="E149" s="258"/>
      <c r="F149" s="258"/>
      <c r="G149" s="258"/>
      <c r="H149" s="258"/>
      <c r="I149" s="258"/>
      <c r="J149" s="191"/>
      <c r="K149" s="191"/>
      <c r="L149" s="191"/>
      <c r="M149" s="191"/>
      <c r="N149" s="191"/>
      <c r="O149" s="191"/>
      <c r="P149" s="191"/>
      <c r="Q149" s="191"/>
      <c r="R149" s="191"/>
    </row>
    <row r="150" spans="1:18" ht="12.75">
      <c r="A150" s="258"/>
      <c r="B150" s="258"/>
      <c r="C150" s="264" t="s">
        <v>45</v>
      </c>
      <c r="D150" s="265"/>
      <c r="E150" s="266" t="s">
        <v>42</v>
      </c>
      <c r="F150" s="266" t="s">
        <v>44</v>
      </c>
      <c r="G150" s="266" t="s">
        <v>43</v>
      </c>
      <c r="H150" s="267" t="s">
        <v>50</v>
      </c>
      <c r="I150" s="268"/>
      <c r="J150" s="191"/>
      <c r="K150" s="191"/>
      <c r="L150" s="191"/>
      <c r="M150" s="191"/>
      <c r="N150" s="191"/>
      <c r="O150" s="191"/>
      <c r="P150" s="191"/>
      <c r="Q150" s="191"/>
      <c r="R150" s="191"/>
    </row>
    <row r="151" spans="1:18" ht="12.75">
      <c r="A151" s="258"/>
      <c r="B151" s="268"/>
      <c r="C151" s="269" t="s">
        <v>47</v>
      </c>
      <c r="D151" s="268"/>
      <c r="E151" s="270">
        <v>391.5</v>
      </c>
      <c r="F151" s="270">
        <v>4.5</v>
      </c>
      <c r="G151" s="271">
        <f>E151/2088</f>
        <v>0.1875</v>
      </c>
      <c r="H151" s="268">
        <v>9</v>
      </c>
      <c r="I151" s="268"/>
      <c r="J151" s="191"/>
      <c r="K151" s="191"/>
      <c r="L151" s="191"/>
      <c r="M151" s="191"/>
      <c r="N151" s="191"/>
      <c r="O151" s="191"/>
      <c r="P151" s="191"/>
      <c r="Q151" s="191"/>
      <c r="R151" s="191"/>
    </row>
    <row r="152" spans="1:18" ht="12.75">
      <c r="A152" s="258"/>
      <c r="B152" s="268"/>
      <c r="C152" s="269" t="s">
        <v>41</v>
      </c>
      <c r="D152" s="268"/>
      <c r="E152" s="270">
        <v>261</v>
      </c>
      <c r="F152" s="270">
        <v>3</v>
      </c>
      <c r="G152" s="271">
        <f>E152/2088</f>
        <v>0.125</v>
      </c>
      <c r="H152" s="268">
        <v>6</v>
      </c>
      <c r="I152" s="268"/>
      <c r="J152" s="191"/>
      <c r="K152" s="191"/>
      <c r="L152" s="191"/>
      <c r="M152" s="191"/>
      <c r="N152" s="191"/>
      <c r="O152" s="191"/>
      <c r="P152" s="191"/>
      <c r="Q152" s="191"/>
      <c r="R152" s="191"/>
    </row>
    <row r="153" spans="1:18" ht="12.75">
      <c r="A153" s="258"/>
      <c r="B153" s="268"/>
      <c r="C153" s="269" t="s">
        <v>46</v>
      </c>
      <c r="D153" s="268"/>
      <c r="E153" s="270">
        <f>2*E151</f>
        <v>783</v>
      </c>
      <c r="F153" s="270">
        <f>2*F151</f>
        <v>9</v>
      </c>
      <c r="G153" s="271">
        <f>2*G151</f>
        <v>0.375</v>
      </c>
      <c r="H153" s="268">
        <v>18</v>
      </c>
      <c r="I153" s="268"/>
      <c r="J153" s="191"/>
      <c r="K153" s="191"/>
      <c r="L153" s="191"/>
      <c r="M153" s="191"/>
      <c r="N153" s="191"/>
      <c r="O153" s="191"/>
      <c r="P153" s="191"/>
      <c r="Q153" s="191"/>
      <c r="R153" s="191"/>
    </row>
    <row r="154" spans="1:18" ht="12.75">
      <c r="A154" s="258"/>
      <c r="B154" s="268"/>
      <c r="C154" s="269" t="s">
        <v>48</v>
      </c>
      <c r="D154" s="268"/>
      <c r="E154" s="270">
        <f aca="true" t="shared" si="7" ref="E154:G155">E151+E152</f>
        <v>652.5</v>
      </c>
      <c r="F154" s="270">
        <f t="shared" si="7"/>
        <v>7.5</v>
      </c>
      <c r="G154" s="271">
        <f t="shared" si="7"/>
        <v>0.3125</v>
      </c>
      <c r="H154" s="268">
        <v>15</v>
      </c>
      <c r="I154" s="268"/>
      <c r="J154" s="191"/>
      <c r="K154" s="191"/>
      <c r="L154" s="191"/>
      <c r="M154" s="191"/>
      <c r="N154" s="191"/>
      <c r="O154" s="191"/>
      <c r="P154" s="191"/>
      <c r="Q154" s="191"/>
      <c r="R154" s="191"/>
    </row>
    <row r="155" spans="1:18" ht="12.75">
      <c r="A155" s="258"/>
      <c r="B155" s="268"/>
      <c r="C155" s="269" t="s">
        <v>49</v>
      </c>
      <c r="D155" s="268"/>
      <c r="E155" s="270">
        <f t="shared" si="7"/>
        <v>1044</v>
      </c>
      <c r="F155" s="270">
        <f t="shared" si="7"/>
        <v>12</v>
      </c>
      <c r="G155" s="271">
        <f t="shared" si="7"/>
        <v>0.5</v>
      </c>
      <c r="H155" s="268">
        <v>24</v>
      </c>
      <c r="I155" s="268"/>
      <c r="J155" s="191"/>
      <c r="K155" s="191"/>
      <c r="L155" s="191"/>
      <c r="M155" s="191"/>
      <c r="N155" s="191"/>
      <c r="O155" s="191"/>
      <c r="P155" s="191"/>
      <c r="Q155" s="191"/>
      <c r="R155" s="191"/>
    </row>
    <row r="156" spans="1:18" ht="12.75">
      <c r="A156" s="258"/>
      <c r="B156" s="258"/>
      <c r="C156" s="258"/>
      <c r="D156" s="258"/>
      <c r="E156" s="258"/>
      <c r="F156" s="258"/>
      <c r="G156" s="258"/>
      <c r="H156" s="258"/>
      <c r="I156" s="258"/>
      <c r="J156" s="191"/>
      <c r="K156" s="191"/>
      <c r="L156" s="191"/>
      <c r="M156" s="191"/>
      <c r="N156" s="191"/>
      <c r="O156" s="191"/>
      <c r="P156" s="191"/>
      <c r="Q156" s="191"/>
      <c r="R156" s="191"/>
    </row>
    <row r="157" spans="1:18" ht="12.75">
      <c r="A157" s="191"/>
      <c r="B157" s="191"/>
      <c r="C157" s="191"/>
      <c r="D157" s="191"/>
      <c r="E157" s="191"/>
      <c r="F157" s="191"/>
      <c r="G157" s="191"/>
      <c r="H157" s="191"/>
      <c r="I157" s="191"/>
      <c r="J157" s="191"/>
      <c r="K157" s="191"/>
      <c r="L157" s="191"/>
      <c r="M157" s="191"/>
      <c r="N157" s="191"/>
      <c r="O157" s="191"/>
      <c r="P157" s="191"/>
      <c r="Q157" s="191"/>
      <c r="R157" s="191"/>
    </row>
    <row r="158" spans="1:18" ht="12.75">
      <c r="A158" s="191"/>
      <c r="B158" s="191"/>
      <c r="C158" s="191"/>
      <c r="D158" s="191"/>
      <c r="E158" s="191"/>
      <c r="F158" s="191"/>
      <c r="G158" s="191"/>
      <c r="H158" s="191"/>
      <c r="I158" s="191"/>
      <c r="J158" s="191"/>
      <c r="K158" s="191"/>
      <c r="L158" s="191"/>
      <c r="M158" s="191"/>
      <c r="N158" s="191"/>
      <c r="O158" s="191"/>
      <c r="P158" s="191"/>
      <c r="Q158" s="191"/>
      <c r="R158" s="191"/>
    </row>
    <row r="159" spans="1:18" ht="12.75">
      <c r="A159" s="191"/>
      <c r="B159" s="191"/>
      <c r="C159" s="191"/>
      <c r="D159" s="191"/>
      <c r="E159" s="191"/>
      <c r="F159" s="191"/>
      <c r="G159" s="191"/>
      <c r="H159" s="191"/>
      <c r="I159" s="191"/>
      <c r="J159" s="191"/>
      <c r="K159" s="191"/>
      <c r="L159" s="191"/>
      <c r="M159" s="191"/>
      <c r="N159" s="191"/>
      <c r="O159" s="191"/>
      <c r="P159" s="191"/>
      <c r="Q159" s="191"/>
      <c r="R159" s="191"/>
    </row>
    <row r="160" spans="1:18" ht="12.75">
      <c r="A160" s="191"/>
      <c r="B160" s="191"/>
      <c r="C160" s="191"/>
      <c r="D160" s="191"/>
      <c r="E160" s="191"/>
      <c r="F160" s="191"/>
      <c r="G160" s="191"/>
      <c r="H160" s="191"/>
      <c r="I160" s="191"/>
      <c r="J160" s="191"/>
      <c r="K160" s="191"/>
      <c r="L160" s="191"/>
      <c r="M160" s="191"/>
      <c r="N160" s="191"/>
      <c r="O160" s="191"/>
      <c r="P160" s="191"/>
      <c r="Q160" s="191"/>
      <c r="R160" s="191"/>
    </row>
    <row r="161" spans="1:18" ht="12.75">
      <c r="A161" s="191"/>
      <c r="B161" s="191"/>
      <c r="C161" s="191"/>
      <c r="D161" s="191"/>
      <c r="E161" s="191"/>
      <c r="F161" s="191"/>
      <c r="G161" s="191"/>
      <c r="H161" s="191"/>
      <c r="I161" s="191"/>
      <c r="J161" s="191"/>
      <c r="K161" s="191"/>
      <c r="L161" s="191"/>
      <c r="M161" s="191"/>
      <c r="N161" s="191"/>
      <c r="O161" s="191"/>
      <c r="P161" s="191"/>
      <c r="Q161" s="191"/>
      <c r="R161" s="191"/>
    </row>
    <row r="162" spans="1:18" ht="12.75">
      <c r="A162" s="191"/>
      <c r="B162" s="191"/>
      <c r="C162" s="191"/>
      <c r="D162" s="191"/>
      <c r="E162" s="191"/>
      <c r="F162" s="191"/>
      <c r="G162" s="191"/>
      <c r="H162" s="191"/>
      <c r="I162" s="191"/>
      <c r="J162" s="191"/>
      <c r="K162" s="191"/>
      <c r="L162" s="191"/>
      <c r="M162" s="191"/>
      <c r="N162" s="191"/>
      <c r="O162" s="191"/>
      <c r="P162" s="191"/>
      <c r="Q162" s="191"/>
      <c r="R162" s="191"/>
    </row>
    <row r="163" spans="1:18" ht="12.75">
      <c r="A163" s="191"/>
      <c r="B163" s="191"/>
      <c r="C163" s="191"/>
      <c r="D163" s="191"/>
      <c r="E163" s="191"/>
      <c r="F163" s="191"/>
      <c r="G163" s="191"/>
      <c r="H163" s="191"/>
      <c r="I163" s="191"/>
      <c r="J163" s="191"/>
      <c r="K163" s="191"/>
      <c r="L163" s="191"/>
      <c r="M163" s="191"/>
      <c r="N163" s="191"/>
      <c r="O163" s="191"/>
      <c r="P163" s="191"/>
      <c r="Q163" s="191"/>
      <c r="R163" s="191"/>
    </row>
    <row r="164" spans="1:18" ht="12.75">
      <c r="A164" s="191"/>
      <c r="B164" s="191"/>
      <c r="C164" s="191"/>
      <c r="D164" s="191"/>
      <c r="E164" s="191"/>
      <c r="F164" s="191"/>
      <c r="G164" s="191"/>
      <c r="H164" s="191"/>
      <c r="I164" s="191"/>
      <c r="J164" s="191"/>
      <c r="K164" s="191"/>
      <c r="L164" s="191"/>
      <c r="M164" s="191"/>
      <c r="N164" s="191"/>
      <c r="O164" s="191"/>
      <c r="P164" s="191"/>
      <c r="Q164" s="191"/>
      <c r="R164" s="191"/>
    </row>
    <row r="165" spans="1:18" ht="12.75">
      <c r="A165" s="191"/>
      <c r="B165" s="191"/>
      <c r="C165" s="191"/>
      <c r="D165" s="191"/>
      <c r="E165" s="191"/>
      <c r="F165" s="191"/>
      <c r="G165" s="191"/>
      <c r="H165" s="191"/>
      <c r="I165" s="191"/>
      <c r="J165" s="191"/>
      <c r="K165" s="191"/>
      <c r="L165" s="191"/>
      <c r="M165" s="191"/>
      <c r="N165" s="191"/>
      <c r="O165" s="191"/>
      <c r="P165" s="191"/>
      <c r="Q165" s="191"/>
      <c r="R165" s="191"/>
    </row>
    <row r="166" spans="1:18" ht="12.75">
      <c r="A166" s="191"/>
      <c r="B166" s="191"/>
      <c r="C166" s="191"/>
      <c r="D166" s="191"/>
      <c r="E166" s="191"/>
      <c r="F166" s="191"/>
      <c r="G166" s="191"/>
      <c r="H166" s="191"/>
      <c r="I166" s="191"/>
      <c r="J166" s="191"/>
      <c r="K166" s="191"/>
      <c r="L166" s="191"/>
      <c r="M166" s="191"/>
      <c r="N166" s="191"/>
      <c r="O166" s="191"/>
      <c r="P166" s="191"/>
      <c r="Q166" s="191"/>
      <c r="R166" s="191"/>
    </row>
    <row r="167" spans="1:18" ht="12.75">
      <c r="A167" s="191"/>
      <c r="B167" s="191"/>
      <c r="C167" s="191"/>
      <c r="D167" s="191"/>
      <c r="E167" s="191"/>
      <c r="F167" s="191"/>
      <c r="G167" s="191"/>
      <c r="H167" s="191"/>
      <c r="I167" s="191"/>
      <c r="J167" s="191"/>
      <c r="K167" s="191"/>
      <c r="L167" s="191"/>
      <c r="M167" s="191"/>
      <c r="N167" s="191"/>
      <c r="O167" s="191"/>
      <c r="P167" s="191"/>
      <c r="Q167" s="191"/>
      <c r="R167" s="191"/>
    </row>
    <row r="168" spans="1:18" ht="12.75">
      <c r="A168" s="191"/>
      <c r="B168" s="191"/>
      <c r="C168" s="191"/>
      <c r="D168" s="191"/>
      <c r="E168" s="191"/>
      <c r="F168" s="191"/>
      <c r="G168" s="191"/>
      <c r="H168" s="191"/>
      <c r="I168" s="191"/>
      <c r="J168" s="191"/>
      <c r="K168" s="191"/>
      <c r="L168" s="191"/>
      <c r="M168" s="191"/>
      <c r="N168" s="191"/>
      <c r="O168" s="191"/>
      <c r="P168" s="191"/>
      <c r="Q168" s="191"/>
      <c r="R168" s="191"/>
    </row>
    <row r="169" spans="1:18" ht="12.75">
      <c r="A169" s="191"/>
      <c r="B169" s="191"/>
      <c r="C169" s="191"/>
      <c r="D169" s="191"/>
      <c r="E169" s="191"/>
      <c r="F169" s="191"/>
      <c r="G169" s="191"/>
      <c r="H169" s="191"/>
      <c r="I169" s="191"/>
      <c r="J169" s="191"/>
      <c r="K169" s="191"/>
      <c r="L169" s="191"/>
      <c r="M169" s="191"/>
      <c r="N169" s="191"/>
      <c r="O169" s="191"/>
      <c r="P169" s="191"/>
      <c r="Q169" s="191"/>
      <c r="R169" s="191"/>
    </row>
    <row r="170" spans="1:18" ht="12.75">
      <c r="A170" s="191"/>
      <c r="B170" s="191"/>
      <c r="C170" s="191"/>
      <c r="D170" s="191"/>
      <c r="E170" s="191"/>
      <c r="F170" s="191"/>
      <c r="G170" s="191"/>
      <c r="H170" s="191"/>
      <c r="I170" s="191"/>
      <c r="J170" s="191"/>
      <c r="K170" s="191"/>
      <c r="L170" s="191"/>
      <c r="M170" s="191"/>
      <c r="N170" s="191"/>
      <c r="O170" s="191"/>
      <c r="P170" s="191"/>
      <c r="Q170" s="191"/>
      <c r="R170" s="191"/>
    </row>
    <row r="171" spans="1:18" ht="12.75">
      <c r="A171" s="191"/>
      <c r="B171" s="191"/>
      <c r="C171" s="191"/>
      <c r="D171" s="191"/>
      <c r="E171" s="191"/>
      <c r="F171" s="191"/>
      <c r="G171" s="191"/>
      <c r="H171" s="191"/>
      <c r="I171" s="191"/>
      <c r="J171" s="191"/>
      <c r="K171" s="191"/>
      <c r="L171" s="191"/>
      <c r="M171" s="191"/>
      <c r="N171" s="191"/>
      <c r="O171" s="191"/>
      <c r="P171" s="191"/>
      <c r="Q171" s="191"/>
      <c r="R171" s="191"/>
    </row>
    <row r="172" spans="1:18" ht="12.75">
      <c r="A172" s="191"/>
      <c r="B172" s="191"/>
      <c r="C172" s="191"/>
      <c r="D172" s="191"/>
      <c r="E172" s="191"/>
      <c r="F172" s="191"/>
      <c r="G172" s="191"/>
      <c r="H172" s="191"/>
      <c r="I172" s="191"/>
      <c r="J172" s="191"/>
      <c r="K172" s="191"/>
      <c r="L172" s="191"/>
      <c r="M172" s="191"/>
      <c r="N172" s="191"/>
      <c r="O172" s="191"/>
      <c r="P172" s="191"/>
      <c r="Q172" s="191"/>
      <c r="R172" s="191"/>
    </row>
    <row r="173" spans="1:18" ht="12.75">
      <c r="A173" s="191"/>
      <c r="B173" s="191"/>
      <c r="C173" s="191"/>
      <c r="D173" s="191"/>
      <c r="E173" s="191"/>
      <c r="F173" s="191"/>
      <c r="G173" s="191"/>
      <c r="H173" s="191"/>
      <c r="I173" s="191"/>
      <c r="J173" s="191"/>
      <c r="K173" s="191"/>
      <c r="L173" s="191"/>
      <c r="M173" s="191"/>
      <c r="N173" s="191"/>
      <c r="O173" s="191"/>
      <c r="P173" s="191"/>
      <c r="Q173" s="191"/>
      <c r="R173" s="191"/>
    </row>
    <row r="174" spans="1:18" ht="12.75">
      <c r="A174" s="191"/>
      <c r="B174" s="191"/>
      <c r="C174" s="191"/>
      <c r="D174" s="191"/>
      <c r="E174" s="191"/>
      <c r="F174" s="191"/>
      <c r="G174" s="191"/>
      <c r="H174" s="191"/>
      <c r="I174" s="191"/>
      <c r="J174" s="191"/>
      <c r="K174" s="191"/>
      <c r="L174" s="191"/>
      <c r="M174" s="191"/>
      <c r="N174" s="191"/>
      <c r="O174" s="191"/>
      <c r="P174" s="191"/>
      <c r="Q174" s="191"/>
      <c r="R174" s="191"/>
    </row>
    <row r="175" spans="1:18" ht="12.75">
      <c r="A175" s="191"/>
      <c r="B175" s="191"/>
      <c r="C175" s="191"/>
      <c r="D175" s="191"/>
      <c r="E175" s="191"/>
      <c r="F175" s="191"/>
      <c r="G175" s="191"/>
      <c r="H175" s="191"/>
      <c r="I175" s="191"/>
      <c r="J175" s="191"/>
      <c r="K175" s="191"/>
      <c r="L175" s="191"/>
      <c r="M175" s="191"/>
      <c r="N175" s="191"/>
      <c r="O175" s="191"/>
      <c r="P175" s="191"/>
      <c r="Q175" s="191"/>
      <c r="R175" s="191"/>
    </row>
    <row r="176" spans="1:18" ht="12.75">
      <c r="A176" s="191"/>
      <c r="B176" s="191"/>
      <c r="C176" s="191"/>
      <c r="D176" s="191"/>
      <c r="E176" s="191"/>
      <c r="F176" s="191"/>
      <c r="G176" s="191"/>
      <c r="H176" s="191"/>
      <c r="I176" s="191"/>
      <c r="J176" s="191"/>
      <c r="K176" s="191"/>
      <c r="L176" s="191"/>
      <c r="M176" s="191"/>
      <c r="N176" s="191"/>
      <c r="O176" s="191"/>
      <c r="P176" s="191"/>
      <c r="Q176" s="191"/>
      <c r="R176" s="191"/>
    </row>
    <row r="177" s="191" customFormat="1" ht="12.75"/>
    <row r="178" s="191" customFormat="1" ht="12.75"/>
    <row r="179" s="191" customFormat="1" ht="12.75"/>
    <row r="180" s="191" customFormat="1" ht="12.75"/>
    <row r="181" s="191" customFormat="1" ht="12.75"/>
    <row r="182" s="191" customFormat="1" ht="12.75"/>
    <row r="183" s="191" customFormat="1" ht="12.75"/>
    <row r="184" s="191" customFormat="1" ht="12.75"/>
    <row r="185" s="191" customFormat="1" ht="12.75"/>
    <row r="186" s="191" customFormat="1" ht="12.75"/>
    <row r="187" s="191" customFormat="1" ht="12.75"/>
    <row r="188" s="191" customFormat="1" ht="12.75"/>
    <row r="189" s="191" customFormat="1" ht="12.75"/>
    <row r="190" s="191" customFormat="1" ht="12.75"/>
    <row r="191" s="191" customFormat="1" ht="12.75"/>
    <row r="192" s="191" customFormat="1" ht="12.75"/>
    <row r="193" s="191" customFormat="1" ht="12.75"/>
    <row r="194" s="191" customFormat="1" ht="12.75"/>
    <row r="195" s="191" customFormat="1" ht="12.75"/>
    <row r="196" s="191" customFormat="1" ht="12.75"/>
    <row r="197" s="191" customFormat="1" ht="12.75"/>
    <row r="198" s="191" customFormat="1" ht="12.75"/>
    <row r="199" s="191" customFormat="1" ht="12.75"/>
    <row r="200" s="191" customFormat="1" ht="12.75"/>
    <row r="201" s="191" customFormat="1" ht="12.75"/>
    <row r="202" s="191" customFormat="1" ht="12.75"/>
    <row r="203" s="191" customFormat="1" ht="12.75"/>
    <row r="204" s="191" customFormat="1" ht="12.75"/>
    <row r="205" s="191" customFormat="1" ht="12.75"/>
    <row r="206" spans="13:18" ht="12.75">
      <c r="M206" s="191"/>
      <c r="N206" s="191"/>
      <c r="O206" s="191"/>
      <c r="P206" s="191"/>
      <c r="Q206" s="191"/>
      <c r="R206" s="191"/>
    </row>
    <row r="207" spans="13:18" ht="12.75">
      <c r="M207" s="191"/>
      <c r="N207" s="191"/>
      <c r="O207" s="191"/>
      <c r="P207" s="191"/>
      <c r="Q207" s="191"/>
      <c r="R207" s="191"/>
    </row>
    <row r="208" spans="13:18" ht="12.75">
      <c r="M208" s="191"/>
      <c r="N208" s="191"/>
      <c r="O208" s="191"/>
      <c r="P208" s="191"/>
      <c r="Q208" s="191"/>
      <c r="R208" s="191"/>
    </row>
    <row r="209" spans="13:18" ht="12.75">
      <c r="M209" s="191"/>
      <c r="N209" s="191"/>
      <c r="O209" s="191"/>
      <c r="P209" s="191"/>
      <c r="Q209" s="191"/>
      <c r="R209" s="191"/>
    </row>
    <row r="210" spans="13:18" ht="12.75">
      <c r="M210" s="191"/>
      <c r="N210" s="191"/>
      <c r="O210" s="191"/>
      <c r="P210" s="191"/>
      <c r="Q210" s="191"/>
      <c r="R210" s="191"/>
    </row>
    <row r="211" spans="13:18" ht="12.75">
      <c r="M211" s="191"/>
      <c r="N211" s="191"/>
      <c r="O211" s="191"/>
      <c r="P211" s="191"/>
      <c r="Q211" s="191"/>
      <c r="R211" s="191"/>
    </row>
    <row r="212" spans="13:18" ht="12.75">
      <c r="M212" s="191"/>
      <c r="N212" s="191"/>
      <c r="O212" s="191"/>
      <c r="P212" s="191"/>
      <c r="Q212" s="191"/>
      <c r="R212" s="191"/>
    </row>
    <row r="213" spans="13:18" ht="12.75">
      <c r="M213" s="191"/>
      <c r="N213" s="191"/>
      <c r="O213" s="191"/>
      <c r="P213" s="191"/>
      <c r="Q213" s="191"/>
      <c r="R213" s="191"/>
    </row>
    <row r="214" spans="13:18" ht="12.75">
      <c r="M214" s="191"/>
      <c r="N214" s="191"/>
      <c r="O214" s="191"/>
      <c r="P214" s="191"/>
      <c r="Q214" s="191"/>
      <c r="R214" s="191"/>
    </row>
    <row r="215" spans="13:18" ht="12.75">
      <c r="M215" s="191"/>
      <c r="N215" s="191"/>
      <c r="O215" s="191"/>
      <c r="P215" s="191"/>
      <c r="Q215" s="191"/>
      <c r="R215" s="191"/>
    </row>
    <row r="216" spans="13:18" ht="12.75">
      <c r="M216" s="191"/>
      <c r="N216" s="191"/>
      <c r="O216" s="191"/>
      <c r="P216" s="191"/>
      <c r="Q216" s="191"/>
      <c r="R216" s="191"/>
    </row>
    <row r="217" spans="13:18" ht="12.75">
      <c r="M217" s="191"/>
      <c r="N217" s="191"/>
      <c r="O217" s="191"/>
      <c r="P217" s="191"/>
      <c r="Q217" s="191"/>
      <c r="R217" s="191"/>
    </row>
    <row r="218" spans="13:18" ht="12.75">
      <c r="M218" s="191"/>
      <c r="N218" s="191"/>
      <c r="O218" s="191"/>
      <c r="P218" s="191"/>
      <c r="Q218" s="191"/>
      <c r="R218" s="191"/>
    </row>
    <row r="219" spans="13:18" ht="12.75">
      <c r="M219" s="191"/>
      <c r="N219" s="191"/>
      <c r="O219" s="191"/>
      <c r="P219" s="191"/>
      <c r="Q219" s="191"/>
      <c r="R219" s="191"/>
    </row>
    <row r="220" spans="13:18" ht="12.75">
      <c r="M220" s="191"/>
      <c r="N220" s="191"/>
      <c r="O220" s="191"/>
      <c r="P220" s="191"/>
      <c r="Q220" s="191"/>
      <c r="R220" s="191"/>
    </row>
    <row r="221" spans="13:18" ht="12.75">
      <c r="M221" s="191"/>
      <c r="N221" s="191"/>
      <c r="O221" s="191"/>
      <c r="P221" s="191"/>
      <c r="Q221" s="191"/>
      <c r="R221" s="191"/>
    </row>
    <row r="222" spans="13:18" ht="12.75">
      <c r="M222" s="191"/>
      <c r="N222" s="191"/>
      <c r="O222" s="191"/>
      <c r="P222" s="191"/>
      <c r="Q222" s="191"/>
      <c r="R222" s="191"/>
    </row>
    <row r="223" spans="13:18" ht="12.75">
      <c r="M223" s="191"/>
      <c r="N223" s="191"/>
      <c r="O223" s="191"/>
      <c r="P223" s="191"/>
      <c r="Q223" s="191"/>
      <c r="R223" s="191"/>
    </row>
    <row r="224" spans="13:18" ht="12.75">
      <c r="M224" s="191"/>
      <c r="N224" s="191"/>
      <c r="O224" s="191"/>
      <c r="P224" s="191"/>
      <c r="Q224" s="191"/>
      <c r="R224" s="191"/>
    </row>
    <row r="225" spans="13:18" ht="12.75">
      <c r="M225" s="191"/>
      <c r="N225" s="191"/>
      <c r="O225" s="191"/>
      <c r="P225" s="191"/>
      <c r="Q225" s="191"/>
      <c r="R225" s="191"/>
    </row>
    <row r="226" spans="13:18" ht="12.75">
      <c r="M226" s="191"/>
      <c r="N226" s="191"/>
      <c r="O226" s="191"/>
      <c r="P226" s="191"/>
      <c r="Q226" s="191"/>
      <c r="R226" s="191"/>
    </row>
    <row r="227" spans="13:18" ht="12.75">
      <c r="M227" s="191"/>
      <c r="N227" s="191"/>
      <c r="O227" s="191"/>
      <c r="P227" s="191"/>
      <c r="Q227" s="191"/>
      <c r="R227" s="191"/>
    </row>
    <row r="228" spans="13:18" ht="12.75">
      <c r="M228" s="191"/>
      <c r="N228" s="191"/>
      <c r="O228" s="191"/>
      <c r="P228" s="191"/>
      <c r="Q228" s="191"/>
      <c r="R228" s="191"/>
    </row>
    <row r="229" spans="13:18" ht="12.75">
      <c r="M229" s="191"/>
      <c r="N229" s="191"/>
      <c r="O229" s="191"/>
      <c r="P229" s="191"/>
      <c r="Q229" s="191"/>
      <c r="R229" s="191"/>
    </row>
  </sheetData>
  <sheetProtection formatCells="0" formatColumns="0" formatRows="0" insertColumns="0" insertRows="0"/>
  <mergeCells count="72">
    <mergeCell ref="A10:M10"/>
    <mergeCell ref="A11:M11"/>
    <mergeCell ref="H13:I13"/>
    <mergeCell ref="B25:D25"/>
    <mergeCell ref="B21:D21"/>
    <mergeCell ref="D13:F13"/>
    <mergeCell ref="B24:D24"/>
    <mergeCell ref="H15:K15"/>
    <mergeCell ref="B22:D22"/>
    <mergeCell ref="B19:D19"/>
    <mergeCell ref="C83:F83"/>
    <mergeCell ref="T60:V60"/>
    <mergeCell ref="T61:V61"/>
    <mergeCell ref="B58:D58"/>
    <mergeCell ref="B61:D61"/>
    <mergeCell ref="B64:D64"/>
    <mergeCell ref="C81:F81"/>
    <mergeCell ref="S118:T118"/>
    <mergeCell ref="B31:D31"/>
    <mergeCell ref="B27:D27"/>
    <mergeCell ref="B28:D28"/>
    <mergeCell ref="B34:D34"/>
    <mergeCell ref="B30:D30"/>
    <mergeCell ref="B33:D33"/>
    <mergeCell ref="B55:D55"/>
    <mergeCell ref="C82:F82"/>
    <mergeCell ref="A1:R1"/>
    <mergeCell ref="A8:M8"/>
    <mergeCell ref="L6:N6"/>
    <mergeCell ref="A9:G9"/>
    <mergeCell ref="A3:R3"/>
    <mergeCell ref="A4:R4"/>
    <mergeCell ref="A2:R2"/>
    <mergeCell ref="B107:C107"/>
    <mergeCell ref="B92:C92"/>
    <mergeCell ref="B98:C98"/>
    <mergeCell ref="B99:C99"/>
    <mergeCell ref="B100:C100"/>
    <mergeCell ref="B101:C101"/>
    <mergeCell ref="S16:V17"/>
    <mergeCell ref="S125:T125"/>
    <mergeCell ref="S126:T126"/>
    <mergeCell ref="S127:T127"/>
    <mergeCell ref="S122:T122"/>
    <mergeCell ref="S123:T123"/>
    <mergeCell ref="S119:T119"/>
    <mergeCell ref="S120:T120"/>
    <mergeCell ref="S121:T121"/>
    <mergeCell ref="B36:D36"/>
    <mergeCell ref="B37:D37"/>
    <mergeCell ref="B39:D39"/>
    <mergeCell ref="B40:D40"/>
    <mergeCell ref="S128:T128"/>
    <mergeCell ref="S129:T129"/>
    <mergeCell ref="C85:F85"/>
    <mergeCell ref="C80:F80"/>
    <mergeCell ref="C84:F84"/>
    <mergeCell ref="B67:D67"/>
    <mergeCell ref="B48:D48"/>
    <mergeCell ref="B49:D49"/>
    <mergeCell ref="B51:D51"/>
    <mergeCell ref="B52:D52"/>
    <mergeCell ref="B42:D42"/>
    <mergeCell ref="B43:D43"/>
    <mergeCell ref="B45:D45"/>
    <mergeCell ref="B46:D46"/>
    <mergeCell ref="C90:F90"/>
    <mergeCell ref="C91:F91"/>
    <mergeCell ref="C86:F86"/>
    <mergeCell ref="C87:F87"/>
    <mergeCell ref="C88:F88"/>
    <mergeCell ref="C89:F89"/>
  </mergeCells>
  <printOptions/>
  <pageMargins left="0.35" right="0.3" top="0.77" bottom="0.24" header="0.63" footer="0.18"/>
  <pageSetup fitToHeight="1" fitToWidth="1" horizontalDpi="300" verticalDpi="300" orientation="portrait" scale="65" r:id="rId1"/>
  <ignoredErrors>
    <ignoredError sqref="M19:R34 M66:R68 F93 M54:R59 F97 G97 H97 I97 J97" unlockedFormula="1"/>
    <ignoredError sqref="F58 F67 F19 F22:F34 F37:F5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74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6.8515625" style="18" customWidth="1"/>
    <col min="2" max="2" width="8.8515625" style="18" customWidth="1"/>
    <col min="3" max="3" width="11.7109375" style="18" customWidth="1"/>
    <col min="4" max="4" width="2.8515625" style="18" customWidth="1"/>
    <col min="5" max="5" width="7.140625" style="18" customWidth="1"/>
    <col min="6" max="6" width="8.421875" style="18" customWidth="1"/>
    <col min="7" max="7" width="7.57421875" style="18" customWidth="1"/>
    <col min="8" max="11" width="8.00390625" style="18" customWidth="1"/>
    <col min="12" max="12" width="8.7109375" style="18" customWidth="1"/>
    <col min="13" max="13" width="6.00390625" style="18" customWidth="1"/>
    <col min="14" max="14" width="9.57421875" style="18" bestFit="1" customWidth="1"/>
    <col min="15" max="15" width="11.00390625" style="18" customWidth="1"/>
    <col min="16" max="19" width="10.421875" style="18" customWidth="1"/>
    <col min="20" max="20" width="12.8515625" style="191" customWidth="1"/>
    <col min="21" max="21" width="9.140625" style="191" customWidth="1"/>
    <col min="22" max="22" width="10.140625" style="191" customWidth="1"/>
    <col min="23" max="23" width="13.421875" style="191" customWidth="1"/>
    <col min="24" max="24" width="9.140625" style="191" customWidth="1"/>
    <col min="25" max="25" width="3.8515625" style="191" customWidth="1"/>
    <col min="26" max="38" width="9.140625" style="191" customWidth="1"/>
    <col min="39" max="16384" width="9.140625" style="18" customWidth="1"/>
  </cols>
  <sheetData>
    <row r="1" spans="1:20" ht="22.5">
      <c r="A1" s="340" t="s">
        <v>30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190"/>
    </row>
    <row r="2" spans="1:20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7"/>
      <c r="P2" s="17"/>
      <c r="Q2" s="17"/>
      <c r="R2" s="17"/>
      <c r="S2" s="17"/>
      <c r="T2" s="193"/>
    </row>
    <row r="3" spans="6:20" ht="19.5" customHeight="1">
      <c r="F3" s="19"/>
      <c r="G3" s="19"/>
      <c r="H3" s="19"/>
      <c r="K3" s="349" t="s">
        <v>1</v>
      </c>
      <c r="L3" s="356" t="str">
        <f>'UTCM 09 BUDGET'!L6</f>
        <v>Last Name, First Name</v>
      </c>
      <c r="M3" s="356"/>
      <c r="N3" s="356"/>
      <c r="O3" s="356"/>
      <c r="P3" s="17"/>
      <c r="Q3" s="17"/>
      <c r="R3" s="17"/>
      <c r="S3" s="17"/>
      <c r="T3" s="193"/>
    </row>
    <row r="4" spans="1:20" ht="12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7"/>
      <c r="P4" s="17"/>
      <c r="Q4" s="17"/>
      <c r="R4" s="17"/>
      <c r="S4" s="17"/>
      <c r="T4" s="193"/>
    </row>
    <row r="5" spans="1:20" ht="15.75">
      <c r="A5" s="316" t="s">
        <v>0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T5" s="194"/>
    </row>
    <row r="6" spans="1:20" ht="15.75">
      <c r="A6" s="317" t="s">
        <v>106</v>
      </c>
      <c r="B6" s="317"/>
      <c r="C6" s="317"/>
      <c r="D6" s="317"/>
      <c r="E6" s="317"/>
      <c r="F6" s="317"/>
      <c r="G6" s="317"/>
      <c r="H6" s="157" t="s">
        <v>103</v>
      </c>
      <c r="I6" s="165"/>
      <c r="J6" s="156" t="s">
        <v>104</v>
      </c>
      <c r="K6" s="165"/>
      <c r="L6" s="155"/>
      <c r="M6" s="155"/>
      <c r="N6" s="155"/>
      <c r="O6" s="23"/>
      <c r="P6" s="24"/>
      <c r="Q6" s="19"/>
      <c r="R6" s="19"/>
      <c r="S6" s="19"/>
      <c r="T6" s="193"/>
    </row>
    <row r="7" spans="1:20" ht="19.5" thickBot="1">
      <c r="A7" s="353" t="str">
        <f>'UTCM 09 BUDGET'!A10:M10</f>
        <v>Title line 1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23"/>
      <c r="P7" s="24"/>
      <c r="Q7" s="19"/>
      <c r="R7" s="19"/>
      <c r="S7" s="19"/>
      <c r="T7" s="193"/>
    </row>
    <row r="8" spans="1:20" ht="19.5" thickBot="1">
      <c r="A8" s="354" t="str">
        <f>'UTCM 09 BUDGET'!A11:M11</f>
        <v>Title line 2 (delete text if not used)</v>
      </c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25"/>
      <c r="P8" s="187" t="s">
        <v>126</v>
      </c>
      <c r="Q8" s="187" t="s">
        <v>126</v>
      </c>
      <c r="R8" s="187" t="s">
        <v>126</v>
      </c>
      <c r="S8" s="29" t="s">
        <v>126</v>
      </c>
      <c r="T8" s="229" t="s">
        <v>35</v>
      </c>
    </row>
    <row r="9" spans="1:20" ht="13.5" thickBot="1">
      <c r="A9" s="26"/>
      <c r="B9" s="19"/>
      <c r="C9" s="27"/>
      <c r="D9" s="19"/>
      <c r="E9" s="19"/>
      <c r="F9" s="19"/>
      <c r="G9" s="19"/>
      <c r="H9" s="19"/>
      <c r="I9" s="19"/>
      <c r="J9" s="19"/>
      <c r="K9" s="19"/>
      <c r="L9" s="19"/>
      <c r="M9" s="19"/>
      <c r="N9" s="28" t="s">
        <v>67</v>
      </c>
      <c r="O9" s="32" t="s">
        <v>3</v>
      </c>
      <c r="P9" s="118" t="str">
        <f>'UTCM 09 BUDGET'!O12</f>
        <v>SOURCE 1</v>
      </c>
      <c r="Q9" s="118" t="str">
        <f>'UTCM 09 BUDGET'!P12</f>
        <v>SOURCE 2</v>
      </c>
      <c r="R9" s="118" t="str">
        <f>'UTCM 09 BUDGET'!Q12</f>
        <v>SOURCE 3</v>
      </c>
      <c r="S9" s="118" t="str">
        <f>'UTCM 09 BUDGET'!R12</f>
        <v>SOURCE 4</v>
      </c>
      <c r="T9" s="230" t="s">
        <v>107</v>
      </c>
    </row>
    <row r="10" spans="1:21" ht="12.75">
      <c r="A10" s="30" t="s">
        <v>111</v>
      </c>
      <c r="B10" s="27"/>
      <c r="D10" s="336"/>
      <c r="E10" s="336"/>
      <c r="F10" s="336"/>
      <c r="G10" s="163" t="s">
        <v>112</v>
      </c>
      <c r="H10" s="335"/>
      <c r="I10" s="335"/>
      <c r="J10" s="164"/>
      <c r="K10" s="167"/>
      <c r="L10" s="164" t="s">
        <v>113</v>
      </c>
      <c r="M10" s="119"/>
      <c r="N10" s="31" t="s">
        <v>68</v>
      </c>
      <c r="O10" s="32" t="s">
        <v>33</v>
      </c>
      <c r="P10" s="32" t="s">
        <v>33</v>
      </c>
      <c r="Q10" s="32" t="s">
        <v>33</v>
      </c>
      <c r="R10" s="32" t="s">
        <v>33</v>
      </c>
      <c r="S10" s="32" t="s">
        <v>33</v>
      </c>
      <c r="T10" s="231"/>
      <c r="U10" s="198"/>
    </row>
    <row r="11" spans="1:20" ht="6" customHeight="1" thickBot="1">
      <c r="A11" s="33"/>
      <c r="B11" s="34"/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  <c r="O11" s="37"/>
      <c r="P11" s="37"/>
      <c r="Q11" s="37"/>
      <c r="R11" s="37"/>
      <c r="S11" s="37"/>
      <c r="T11" s="199"/>
    </row>
    <row r="12" spans="1:20" ht="13.5" customHeight="1">
      <c r="A12" s="30"/>
      <c r="B12" s="27"/>
      <c r="C12" s="27"/>
      <c r="D12" s="19"/>
      <c r="E12" s="19"/>
      <c r="F12" s="19"/>
      <c r="G12" s="19"/>
      <c r="H12" s="337" t="s">
        <v>118</v>
      </c>
      <c r="I12" s="338"/>
      <c r="J12" s="338"/>
      <c r="K12" s="338"/>
      <c r="L12" s="19"/>
      <c r="M12" s="19"/>
      <c r="N12" s="38"/>
      <c r="O12" s="244"/>
      <c r="P12" s="39"/>
      <c r="Q12" s="39"/>
      <c r="R12" s="39"/>
      <c r="S12" s="39"/>
      <c r="T12" s="207"/>
    </row>
    <row r="13" spans="1:21" ht="24" customHeight="1">
      <c r="A13" s="30" t="s">
        <v>83</v>
      </c>
      <c r="B13" s="27"/>
      <c r="C13" s="40"/>
      <c r="D13" s="41"/>
      <c r="E13" s="42" t="s">
        <v>86</v>
      </c>
      <c r="F13" s="43" t="s">
        <v>52</v>
      </c>
      <c r="G13" s="44" t="s">
        <v>3</v>
      </c>
      <c r="H13" s="45" t="str">
        <f>P9</f>
        <v>SOURCE 1</v>
      </c>
      <c r="I13" s="45" t="str">
        <f>Q9</f>
        <v>SOURCE 2</v>
      </c>
      <c r="J13" s="45" t="str">
        <f>R9</f>
        <v>SOURCE 3</v>
      </c>
      <c r="K13" s="45" t="str">
        <f>S9</f>
        <v>SOURCE 4</v>
      </c>
      <c r="L13" s="43" t="s">
        <v>119</v>
      </c>
      <c r="M13" s="47" t="s">
        <v>76</v>
      </c>
      <c r="N13" s="48"/>
      <c r="O13" s="244"/>
      <c r="P13" s="39"/>
      <c r="Q13" s="39"/>
      <c r="R13" s="39"/>
      <c r="S13" s="39"/>
      <c r="T13" s="207"/>
      <c r="U13" s="202"/>
    </row>
    <row r="14" spans="1:22" ht="12.75">
      <c r="A14" s="49"/>
      <c r="B14" s="19" t="s">
        <v>8</v>
      </c>
      <c r="C14" s="19"/>
      <c r="D14" s="19"/>
      <c r="E14" s="50"/>
      <c r="F14" s="50"/>
      <c r="G14" s="22"/>
      <c r="H14" s="50"/>
      <c r="I14" s="50"/>
      <c r="J14" s="50"/>
      <c r="K14" s="50"/>
      <c r="L14" s="51"/>
      <c r="M14" s="52"/>
      <c r="N14" s="38"/>
      <c r="O14" s="244"/>
      <c r="P14" s="39"/>
      <c r="Q14" s="39"/>
      <c r="R14" s="39"/>
      <c r="S14" s="39"/>
      <c r="T14" s="207"/>
      <c r="U14"/>
      <c r="V14"/>
    </row>
    <row r="15" spans="1:26" ht="12.75">
      <c r="A15" s="49"/>
      <c r="B15" s="300" t="str">
        <f>'UTCM 09 BUDGET'!B19:D19</f>
        <v>Name 1</v>
      </c>
      <c r="C15" s="300"/>
      <c r="D15" s="300"/>
      <c r="E15" s="54">
        <f>F15/2088</f>
        <v>0</v>
      </c>
      <c r="F15" s="55">
        <f>SUM(G15:K15)</f>
        <v>0</v>
      </c>
      <c r="G15" s="11"/>
      <c r="H15" s="12"/>
      <c r="I15" s="12"/>
      <c r="J15" s="12"/>
      <c r="K15" s="12"/>
      <c r="L15" s="56">
        <f>'UTCM 09 BUDGET'!L19*(1+M15)</f>
        <v>0</v>
      </c>
      <c r="M15" s="57">
        <v>0.04</v>
      </c>
      <c r="N15" s="58">
        <f>ROUND(F15*L15,0)</f>
        <v>0</v>
      </c>
      <c r="O15" s="246">
        <f>ROUND(G15*L15,0)</f>
        <v>0</v>
      </c>
      <c r="P15" s="59">
        <f>ROUND(H15*L15,0)</f>
        <v>0</v>
      </c>
      <c r="Q15" s="59">
        <f>ROUND(I15*L15,0)</f>
        <v>0</v>
      </c>
      <c r="R15" s="59">
        <f>ROUND(J15*L15,0)</f>
        <v>0</v>
      </c>
      <c r="S15" s="59">
        <f>ROUND(K15*L15,0)</f>
        <v>0</v>
      </c>
      <c r="T15" s="60">
        <f>SUM(O15:S15)</f>
        <v>0</v>
      </c>
      <c r="U15"/>
      <c r="V15"/>
      <c r="W15" s="206"/>
      <c r="X15" s="206"/>
      <c r="Y15" s="206"/>
      <c r="Z15" s="209"/>
    </row>
    <row r="16" spans="1:26" ht="4.5" customHeight="1">
      <c r="A16" s="49"/>
      <c r="B16" s="41"/>
      <c r="C16" s="41"/>
      <c r="D16" s="41"/>
      <c r="E16" s="54"/>
      <c r="F16" s="55"/>
      <c r="G16" s="62"/>
      <c r="H16" s="55"/>
      <c r="I16" s="55"/>
      <c r="J16" s="55"/>
      <c r="K16" s="55"/>
      <c r="L16" s="63"/>
      <c r="M16" s="64"/>
      <c r="N16" s="38"/>
      <c r="O16" s="244"/>
      <c r="P16" s="39"/>
      <c r="Q16" s="39"/>
      <c r="R16" s="39"/>
      <c r="S16" s="39"/>
      <c r="T16" s="281"/>
      <c r="U16"/>
      <c r="V16"/>
      <c r="W16" s="209"/>
      <c r="X16" s="209"/>
      <c r="Y16" s="209"/>
      <c r="Z16" s="209"/>
    </row>
    <row r="17" spans="1:26" ht="12.75">
      <c r="A17" s="49"/>
      <c r="B17" s="300" t="str">
        <f>'UTCM 09 BUDGET'!B21:D21</f>
        <v>Title</v>
      </c>
      <c r="C17" s="300"/>
      <c r="D17" s="300"/>
      <c r="E17" s="54"/>
      <c r="F17" s="55"/>
      <c r="G17" s="62"/>
      <c r="H17" s="55"/>
      <c r="I17" s="55"/>
      <c r="J17" s="55"/>
      <c r="K17" s="55"/>
      <c r="L17" s="63"/>
      <c r="M17" s="64"/>
      <c r="N17" s="38"/>
      <c r="O17" s="244"/>
      <c r="P17" s="39"/>
      <c r="Q17" s="39"/>
      <c r="R17" s="39"/>
      <c r="S17" s="39"/>
      <c r="T17" s="281"/>
      <c r="U17"/>
      <c r="V17"/>
      <c r="W17" s="206"/>
      <c r="X17" s="206"/>
      <c r="Y17" s="206"/>
      <c r="Z17" s="206"/>
    </row>
    <row r="18" spans="1:26" ht="12.75">
      <c r="A18" s="49"/>
      <c r="B18" s="300" t="str">
        <f>'UTCM 09 BUDGET'!B22:D22</f>
        <v>Name 2</v>
      </c>
      <c r="C18" s="300"/>
      <c r="D18" s="300"/>
      <c r="E18" s="54">
        <f>F18/2088</f>
        <v>0</v>
      </c>
      <c r="F18" s="55">
        <f>SUM(G18:K18)</f>
        <v>0</v>
      </c>
      <c r="G18" s="13"/>
      <c r="H18" s="12"/>
      <c r="I18" s="12"/>
      <c r="J18" s="12"/>
      <c r="K18" s="12"/>
      <c r="L18" s="56">
        <f>'UTCM 09 BUDGET'!L22*(1+M18)</f>
        <v>0</v>
      </c>
      <c r="M18" s="57">
        <v>0.04</v>
      </c>
      <c r="N18" s="58">
        <f>ROUND(F18*L18,0)</f>
        <v>0</v>
      </c>
      <c r="O18" s="246">
        <f>ROUND(G18*L18,0)</f>
        <v>0</v>
      </c>
      <c r="P18" s="59">
        <f>ROUND(H18*L18,0)</f>
        <v>0</v>
      </c>
      <c r="Q18" s="59">
        <f>ROUND(I18*L18,0)</f>
        <v>0</v>
      </c>
      <c r="R18" s="59">
        <f>ROUND(J18*L18,0)</f>
        <v>0</v>
      </c>
      <c r="S18" s="59">
        <f>ROUND(K18*L18,0)</f>
        <v>0</v>
      </c>
      <c r="T18" s="60">
        <f>SUM(O18:S18)</f>
        <v>0</v>
      </c>
      <c r="U18"/>
      <c r="V18"/>
      <c r="W18" s="206"/>
      <c r="X18" s="206"/>
      <c r="Y18" s="206"/>
      <c r="Z18" s="206"/>
    </row>
    <row r="19" spans="1:26" ht="4.5" customHeight="1">
      <c r="A19" s="49"/>
      <c r="B19" s="41"/>
      <c r="C19" s="41"/>
      <c r="D19" s="41"/>
      <c r="E19" s="54"/>
      <c r="F19" s="55"/>
      <c r="G19" s="62"/>
      <c r="H19" s="55"/>
      <c r="I19" s="55"/>
      <c r="J19" s="55"/>
      <c r="K19" s="55"/>
      <c r="L19" s="56"/>
      <c r="M19" s="57"/>
      <c r="N19" s="58"/>
      <c r="O19" s="244"/>
      <c r="P19" s="39"/>
      <c r="Q19" s="39"/>
      <c r="R19" s="39"/>
      <c r="S19" s="39"/>
      <c r="T19" s="281"/>
      <c r="U19"/>
      <c r="V19"/>
      <c r="W19" s="209"/>
      <c r="X19" s="209"/>
      <c r="Y19" s="209"/>
      <c r="Z19" s="209"/>
    </row>
    <row r="20" spans="1:26" ht="12.75">
      <c r="A20" s="49"/>
      <c r="B20" s="300" t="str">
        <f>'UTCM 09 BUDGET'!B24:D24</f>
        <v>Title</v>
      </c>
      <c r="C20" s="300"/>
      <c r="D20" s="300"/>
      <c r="E20" s="54"/>
      <c r="F20" s="55"/>
      <c r="G20" s="62"/>
      <c r="H20" s="55"/>
      <c r="I20" s="55"/>
      <c r="J20" s="55"/>
      <c r="K20" s="55"/>
      <c r="L20" s="63"/>
      <c r="M20" s="64"/>
      <c r="N20" s="38"/>
      <c r="O20" s="244"/>
      <c r="P20" s="39"/>
      <c r="Q20" s="39"/>
      <c r="R20" s="39"/>
      <c r="S20" s="39"/>
      <c r="T20" s="281"/>
      <c r="U20"/>
      <c r="V20"/>
      <c r="W20" s="209"/>
      <c r="X20" s="209"/>
      <c r="Y20" s="209"/>
      <c r="Z20" s="209"/>
    </row>
    <row r="21" spans="1:22" ht="12.75">
      <c r="A21" s="49"/>
      <c r="B21" s="300" t="str">
        <f>'UTCM 09 BUDGET'!B25:D25</f>
        <v>Name 3</v>
      </c>
      <c r="C21" s="300"/>
      <c r="D21" s="300"/>
      <c r="E21" s="54">
        <f>F21/2088</f>
        <v>0</v>
      </c>
      <c r="F21" s="55">
        <f>SUM(G21:K21)</f>
        <v>0</v>
      </c>
      <c r="G21" s="13"/>
      <c r="H21" s="12"/>
      <c r="I21" s="12"/>
      <c r="J21" s="12"/>
      <c r="K21" s="12"/>
      <c r="L21" s="56">
        <f>'UTCM 09 BUDGET'!L25*(1+M21)</f>
        <v>0</v>
      </c>
      <c r="M21" s="57">
        <v>0.04</v>
      </c>
      <c r="N21" s="58">
        <f>ROUND(F21*L21,0)</f>
        <v>0</v>
      </c>
      <c r="O21" s="246">
        <f>ROUND(G21*L21,0)</f>
        <v>0</v>
      </c>
      <c r="P21" s="59">
        <f>ROUND(H21*L21,0)</f>
        <v>0</v>
      </c>
      <c r="Q21" s="59">
        <f>ROUND(I21*L21,0)</f>
        <v>0</v>
      </c>
      <c r="R21" s="59">
        <f>ROUND(J21*L21,0)</f>
        <v>0</v>
      </c>
      <c r="S21" s="59">
        <f>ROUND(K21*L21,0)</f>
        <v>0</v>
      </c>
      <c r="T21" s="60">
        <f>SUM(O21:S21)</f>
        <v>0</v>
      </c>
      <c r="U21"/>
      <c r="V21"/>
    </row>
    <row r="22" spans="1:22" ht="4.5" customHeight="1">
      <c r="A22" s="49"/>
      <c r="B22" s="41"/>
      <c r="C22" s="41"/>
      <c r="D22" s="41"/>
      <c r="E22" s="54"/>
      <c r="F22" s="55"/>
      <c r="G22" s="62"/>
      <c r="H22" s="55"/>
      <c r="I22" s="55"/>
      <c r="J22" s="55"/>
      <c r="K22" s="55"/>
      <c r="L22" s="63"/>
      <c r="M22" s="64"/>
      <c r="N22" s="38"/>
      <c r="O22" s="244"/>
      <c r="P22" s="39"/>
      <c r="Q22" s="39"/>
      <c r="R22" s="39"/>
      <c r="S22" s="39"/>
      <c r="T22" s="281"/>
      <c r="U22"/>
      <c r="V22"/>
    </row>
    <row r="23" spans="1:22" ht="12.75">
      <c r="A23" s="49"/>
      <c r="B23" s="300" t="str">
        <f>'UTCM 09 BUDGET'!B27:D27</f>
        <v>Title</v>
      </c>
      <c r="C23" s="300"/>
      <c r="D23" s="300"/>
      <c r="E23" s="54"/>
      <c r="F23" s="55"/>
      <c r="G23" s="62"/>
      <c r="H23" s="55"/>
      <c r="I23" s="55"/>
      <c r="J23" s="55"/>
      <c r="K23" s="55"/>
      <c r="L23" s="63"/>
      <c r="M23" s="64"/>
      <c r="N23" s="38"/>
      <c r="O23" s="244"/>
      <c r="P23" s="39"/>
      <c r="Q23" s="39"/>
      <c r="R23" s="39"/>
      <c r="S23" s="39"/>
      <c r="T23" s="281"/>
      <c r="U23"/>
      <c r="V23"/>
    </row>
    <row r="24" spans="1:22" ht="12.75">
      <c r="A24" s="49"/>
      <c r="B24" s="300" t="str">
        <f>'UTCM 09 BUDGET'!B28:D28</f>
        <v>Name 4</v>
      </c>
      <c r="C24" s="300"/>
      <c r="D24" s="300"/>
      <c r="E24" s="54">
        <f>F24/2088</f>
        <v>0</v>
      </c>
      <c r="F24" s="55">
        <f>SUM(G24:K24)</f>
        <v>0</v>
      </c>
      <c r="G24" s="13"/>
      <c r="H24" s="12"/>
      <c r="I24" s="12"/>
      <c r="J24" s="12"/>
      <c r="K24" s="12"/>
      <c r="L24" s="56">
        <f>'UTCM 09 BUDGET'!L28*(1+M24)</f>
        <v>0</v>
      </c>
      <c r="M24" s="57">
        <v>0.04</v>
      </c>
      <c r="N24" s="58">
        <f>ROUND(F24*L24,0)</f>
        <v>0</v>
      </c>
      <c r="O24" s="246">
        <f>ROUND(G24*L24,0)</f>
        <v>0</v>
      </c>
      <c r="P24" s="59">
        <f>ROUND(H24*L24,0)</f>
        <v>0</v>
      </c>
      <c r="Q24" s="59">
        <f>ROUND(I24*L24,0)</f>
        <v>0</v>
      </c>
      <c r="R24" s="59">
        <f>ROUND(J24*L24,0)</f>
        <v>0</v>
      </c>
      <c r="S24" s="59">
        <f>ROUND(K24*L24,0)</f>
        <v>0</v>
      </c>
      <c r="T24" s="60">
        <f>SUM(O24:S24)</f>
        <v>0</v>
      </c>
      <c r="U24"/>
      <c r="V24"/>
    </row>
    <row r="25" spans="1:22" ht="4.5" customHeight="1">
      <c r="A25" s="49"/>
      <c r="B25" s="41"/>
      <c r="C25" s="41"/>
      <c r="D25" s="41"/>
      <c r="E25" s="54"/>
      <c r="F25" s="55"/>
      <c r="G25" s="62"/>
      <c r="H25" s="55"/>
      <c r="I25" s="55"/>
      <c r="J25" s="55"/>
      <c r="K25" s="55"/>
      <c r="L25" s="63"/>
      <c r="M25" s="64"/>
      <c r="N25" s="38"/>
      <c r="O25" s="244"/>
      <c r="P25" s="39"/>
      <c r="Q25" s="39"/>
      <c r="R25" s="39"/>
      <c r="S25" s="39"/>
      <c r="T25" s="281"/>
      <c r="U25"/>
      <c r="V25"/>
    </row>
    <row r="26" spans="1:22" ht="12.75">
      <c r="A26" s="49"/>
      <c r="B26" s="300" t="str">
        <f>'UTCM 09 BUDGET'!B30:D30</f>
        <v>Title</v>
      </c>
      <c r="C26" s="300"/>
      <c r="D26" s="300"/>
      <c r="E26" s="54"/>
      <c r="F26" s="55"/>
      <c r="G26" s="62"/>
      <c r="H26" s="55"/>
      <c r="I26" s="55"/>
      <c r="J26" s="55"/>
      <c r="K26" s="55"/>
      <c r="L26" s="63"/>
      <c r="M26" s="64"/>
      <c r="N26" s="38"/>
      <c r="O26" s="244"/>
      <c r="P26" s="39"/>
      <c r="Q26" s="39"/>
      <c r="R26" s="39"/>
      <c r="S26" s="39"/>
      <c r="T26" s="281"/>
      <c r="U26"/>
      <c r="V26"/>
    </row>
    <row r="27" spans="1:22" ht="12.75">
      <c r="A27" s="49"/>
      <c r="B27" s="300" t="str">
        <f>'UTCM 09 BUDGET'!B31:D31</f>
        <v>Name 5</v>
      </c>
      <c r="C27" s="300"/>
      <c r="D27" s="300"/>
      <c r="E27" s="54">
        <f>F27/2088</f>
        <v>0</v>
      </c>
      <c r="F27" s="55">
        <f>SUM(G27:K27)</f>
        <v>0</v>
      </c>
      <c r="G27" s="13"/>
      <c r="H27" s="12"/>
      <c r="I27" s="12"/>
      <c r="J27" s="12"/>
      <c r="K27" s="12"/>
      <c r="L27" s="56">
        <f>'UTCM 09 BUDGET'!L31*(1+M27)</f>
        <v>0</v>
      </c>
      <c r="M27" s="64">
        <v>0.04</v>
      </c>
      <c r="N27" s="58">
        <f>ROUND(F27*L27,0)</f>
        <v>0</v>
      </c>
      <c r="O27" s="246">
        <f>ROUND(G27*L27,0)</f>
        <v>0</v>
      </c>
      <c r="P27" s="59">
        <f>ROUND(H27*L27,0)</f>
        <v>0</v>
      </c>
      <c r="Q27" s="59">
        <f>ROUND(I27*L27,0)</f>
        <v>0</v>
      </c>
      <c r="R27" s="59">
        <f>ROUND(J27*L27,0)</f>
        <v>0</v>
      </c>
      <c r="S27" s="59">
        <f>ROUND(K27*L27,0)</f>
        <v>0</v>
      </c>
      <c r="T27" s="60">
        <f>SUM(O27:S27)</f>
        <v>0</v>
      </c>
      <c r="U27"/>
      <c r="V27"/>
    </row>
    <row r="28" spans="1:22" ht="4.5" customHeight="1">
      <c r="A28" s="49"/>
      <c r="B28" s="41"/>
      <c r="C28" s="41"/>
      <c r="D28" s="41"/>
      <c r="E28" s="54"/>
      <c r="F28" s="55"/>
      <c r="G28" s="62"/>
      <c r="H28" s="55"/>
      <c r="I28" s="55"/>
      <c r="J28" s="55"/>
      <c r="K28" s="55"/>
      <c r="L28" s="63"/>
      <c r="M28" s="64"/>
      <c r="N28" s="38"/>
      <c r="O28" s="244"/>
      <c r="P28" s="39"/>
      <c r="Q28" s="39"/>
      <c r="R28" s="39"/>
      <c r="S28" s="39"/>
      <c r="T28" s="207"/>
      <c r="U28"/>
      <c r="V28"/>
    </row>
    <row r="29" spans="1:22" ht="12.75">
      <c r="A29" s="49"/>
      <c r="B29" s="300" t="str">
        <f>'UTCM 09 BUDGET'!B33:D33</f>
        <v>Title</v>
      </c>
      <c r="C29" s="300"/>
      <c r="D29" s="300"/>
      <c r="E29" s="54"/>
      <c r="F29" s="55"/>
      <c r="G29" s="62"/>
      <c r="H29" s="55"/>
      <c r="I29" s="55"/>
      <c r="J29" s="55"/>
      <c r="K29" s="55"/>
      <c r="L29" s="63"/>
      <c r="M29" s="64"/>
      <c r="N29" s="38"/>
      <c r="O29" s="244"/>
      <c r="P29" s="39"/>
      <c r="Q29" s="39"/>
      <c r="R29" s="39"/>
      <c r="S29" s="39"/>
      <c r="T29" s="207"/>
      <c r="U29"/>
      <c r="V29"/>
    </row>
    <row r="30" spans="1:22" ht="12.75">
      <c r="A30" s="49"/>
      <c r="B30" s="300" t="str">
        <f>'UTCM 09 BUDGET'!B34:D34</f>
        <v>Name 6</v>
      </c>
      <c r="C30" s="300"/>
      <c r="D30" s="300"/>
      <c r="E30" s="54">
        <f>F30/2088</f>
        <v>0</v>
      </c>
      <c r="F30" s="55">
        <f>SUM(G30:K30)</f>
        <v>0</v>
      </c>
      <c r="G30" s="13"/>
      <c r="H30" s="12"/>
      <c r="I30" s="12"/>
      <c r="J30" s="12"/>
      <c r="K30" s="12"/>
      <c r="L30" s="56">
        <f>'UTCM 09 BUDGET'!L34*(1+M30)</f>
        <v>0</v>
      </c>
      <c r="M30" s="57">
        <v>0.04</v>
      </c>
      <c r="N30" s="58">
        <f>ROUND(F30*L30,0)</f>
        <v>0</v>
      </c>
      <c r="O30" s="246">
        <f>ROUND(G30*L30,0)</f>
        <v>0</v>
      </c>
      <c r="P30" s="59">
        <f>ROUND(H30*L30,0)</f>
        <v>0</v>
      </c>
      <c r="Q30" s="59">
        <f>ROUND(I30*L30,0)</f>
        <v>0</v>
      </c>
      <c r="R30" s="59">
        <f>ROUND(J30*L30,0)</f>
        <v>0</v>
      </c>
      <c r="S30" s="59">
        <f>ROUND(K30*L30,0)</f>
        <v>0</v>
      </c>
      <c r="T30" s="60">
        <f>SUM(O30:S30)</f>
        <v>0</v>
      </c>
      <c r="U30"/>
      <c r="V30"/>
    </row>
    <row r="31" spans="1:38" ht="4.5" customHeight="1" hidden="1">
      <c r="A31" s="152"/>
      <c r="B31" s="19"/>
      <c r="C31" s="19"/>
      <c r="D31" s="19"/>
      <c r="E31" s="54"/>
      <c r="F31" s="55"/>
      <c r="G31" s="62"/>
      <c r="H31" s="55"/>
      <c r="I31" s="55"/>
      <c r="J31" s="55"/>
      <c r="K31" s="55"/>
      <c r="L31" s="145"/>
      <c r="M31" s="281"/>
      <c r="N31" s="280"/>
      <c r="O31" s="39"/>
      <c r="P31" s="39"/>
      <c r="Q31" s="39"/>
      <c r="R31" s="39"/>
      <c r="S31" s="279"/>
      <c r="T31" s="284"/>
      <c r="U31" s="215"/>
      <c r="AH31" s="18"/>
      <c r="AI31" s="18"/>
      <c r="AJ31" s="18"/>
      <c r="AK31" s="18"/>
      <c r="AL31" s="18"/>
    </row>
    <row r="32" spans="1:38" ht="12.75" hidden="1">
      <c r="A32" s="277"/>
      <c r="B32" s="339" t="s">
        <v>9</v>
      </c>
      <c r="C32" s="339"/>
      <c r="D32" s="339"/>
      <c r="E32" s="54"/>
      <c r="F32" s="55"/>
      <c r="G32" s="62"/>
      <c r="H32" s="55"/>
      <c r="I32" s="55"/>
      <c r="J32" s="55"/>
      <c r="K32" s="55"/>
      <c r="L32" s="145"/>
      <c r="M32" s="281"/>
      <c r="N32" s="280"/>
      <c r="O32" s="39"/>
      <c r="P32" s="39"/>
      <c r="Q32" s="39"/>
      <c r="R32" s="39"/>
      <c r="S32" s="279"/>
      <c r="T32" s="284"/>
      <c r="U32" s="215"/>
      <c r="V32" s="209"/>
      <c r="W32" s="209"/>
      <c r="X32" s="209"/>
      <c r="Y32" s="209"/>
      <c r="AH32" s="18"/>
      <c r="AI32" s="18"/>
      <c r="AJ32" s="18"/>
      <c r="AK32" s="18"/>
      <c r="AL32" s="18"/>
    </row>
    <row r="33" spans="1:38" ht="12.75" hidden="1">
      <c r="A33" s="278"/>
      <c r="B33" s="339" t="s">
        <v>155</v>
      </c>
      <c r="C33" s="339"/>
      <c r="D33" s="339"/>
      <c r="E33" s="54">
        <f>F33/2088</f>
        <v>0</v>
      </c>
      <c r="F33" s="55">
        <f>SUM(G33:K33)</f>
        <v>0</v>
      </c>
      <c r="G33" s="13"/>
      <c r="H33" s="12"/>
      <c r="I33" s="12"/>
      <c r="J33" s="12"/>
      <c r="K33" s="12"/>
      <c r="L33" s="56">
        <f>'UTCM 09 BUDGET'!L37*(1+M33)</f>
        <v>0</v>
      </c>
      <c r="M33" s="57">
        <v>0.04</v>
      </c>
      <c r="N33" s="58">
        <f>ROUND(F33*L33,0)</f>
        <v>0</v>
      </c>
      <c r="O33" s="246">
        <f>ROUND(G33*L33,0)</f>
        <v>0</v>
      </c>
      <c r="P33" s="59">
        <f>ROUND(H33*L33,0)</f>
        <v>0</v>
      </c>
      <c r="Q33" s="59">
        <f>ROUND(I33*L33,0)</f>
        <v>0</v>
      </c>
      <c r="R33" s="59">
        <f>ROUND(J33*L33,0)</f>
        <v>0</v>
      </c>
      <c r="S33" s="59">
        <f>ROUND(K33*L33,0)</f>
        <v>0</v>
      </c>
      <c r="T33" s="60">
        <f>SUM(O33:S33)</f>
        <v>0</v>
      </c>
      <c r="U33" s="215"/>
      <c r="AH33" s="18"/>
      <c r="AI33" s="18"/>
      <c r="AJ33" s="18"/>
      <c r="AK33" s="18"/>
      <c r="AL33" s="18"/>
    </row>
    <row r="34" spans="1:38" ht="4.5" customHeight="1" hidden="1">
      <c r="A34" s="277"/>
      <c r="B34" s="41"/>
      <c r="C34" s="41"/>
      <c r="D34" s="41"/>
      <c r="E34" s="54"/>
      <c r="F34" s="55"/>
      <c r="G34" s="62"/>
      <c r="H34" s="55"/>
      <c r="I34" s="55"/>
      <c r="J34" s="55"/>
      <c r="K34" s="55"/>
      <c r="L34" s="145"/>
      <c r="M34" s="281"/>
      <c r="N34" s="280"/>
      <c r="O34" s="39"/>
      <c r="P34" s="39"/>
      <c r="Q34" s="39"/>
      <c r="R34" s="39"/>
      <c r="S34" s="279"/>
      <c r="T34" s="284"/>
      <c r="U34" s="215"/>
      <c r="AH34" s="18"/>
      <c r="AI34" s="18"/>
      <c r="AJ34" s="18"/>
      <c r="AK34" s="18"/>
      <c r="AL34" s="18"/>
    </row>
    <row r="35" spans="1:38" ht="12.75" hidden="1">
      <c r="A35" s="277"/>
      <c r="B35" s="339" t="s">
        <v>9</v>
      </c>
      <c r="C35" s="339"/>
      <c r="D35" s="339"/>
      <c r="E35" s="54"/>
      <c r="F35" s="55"/>
      <c r="G35" s="62"/>
      <c r="H35" s="55"/>
      <c r="I35" s="55"/>
      <c r="J35" s="55"/>
      <c r="K35" s="55"/>
      <c r="L35" s="145"/>
      <c r="M35" s="281"/>
      <c r="N35" s="280"/>
      <c r="O35" s="39"/>
      <c r="P35" s="39"/>
      <c r="Q35" s="39"/>
      <c r="R35" s="59"/>
      <c r="S35" s="279"/>
      <c r="T35" s="284"/>
      <c r="U35" s="215"/>
      <c r="AH35" s="18"/>
      <c r="AI35" s="18"/>
      <c r="AJ35" s="18"/>
      <c r="AK35" s="18"/>
      <c r="AL35" s="18"/>
    </row>
    <row r="36" spans="1:38" ht="12.75" hidden="1">
      <c r="A36" s="278"/>
      <c r="B36" s="339" t="s">
        <v>156</v>
      </c>
      <c r="C36" s="339"/>
      <c r="D36" s="339"/>
      <c r="E36" s="54">
        <f>F36/2088</f>
        <v>0</v>
      </c>
      <c r="F36" s="55">
        <f>SUM(G36:K36)</f>
        <v>0</v>
      </c>
      <c r="G36" s="13"/>
      <c r="H36" s="12"/>
      <c r="I36" s="12"/>
      <c r="J36" s="12"/>
      <c r="K36" s="12"/>
      <c r="L36" s="56">
        <f>'UTCM 09 BUDGET'!L40*(1+M36)</f>
        <v>0</v>
      </c>
      <c r="M36" s="57">
        <v>0.04</v>
      </c>
      <c r="N36" s="58">
        <f>ROUND(F36*L36,0)</f>
        <v>0</v>
      </c>
      <c r="O36" s="246">
        <f>ROUND(G36*L36,0)</f>
        <v>0</v>
      </c>
      <c r="P36" s="59">
        <f>ROUND(H36*L36,0)</f>
        <v>0</v>
      </c>
      <c r="Q36" s="59">
        <f>ROUND(I36*L36,0)</f>
        <v>0</v>
      </c>
      <c r="R36" s="59">
        <f>ROUND(J36*L36,0)</f>
        <v>0</v>
      </c>
      <c r="S36" s="59">
        <f>ROUND(K36*L36,0)</f>
        <v>0</v>
      </c>
      <c r="T36" s="60">
        <f>SUM(O36:S36)</f>
        <v>0</v>
      </c>
      <c r="U36" s="215"/>
      <c r="AH36" s="18"/>
      <c r="AI36" s="18"/>
      <c r="AJ36" s="18"/>
      <c r="AK36" s="18"/>
      <c r="AL36" s="18"/>
    </row>
    <row r="37" spans="1:38" ht="4.5" customHeight="1" hidden="1">
      <c r="A37" s="277"/>
      <c r="B37" s="41"/>
      <c r="C37" s="41"/>
      <c r="D37" s="41"/>
      <c r="E37" s="54"/>
      <c r="F37" s="55"/>
      <c r="G37" s="62"/>
      <c r="H37" s="55"/>
      <c r="I37" s="55"/>
      <c r="J37" s="55"/>
      <c r="K37" s="55"/>
      <c r="L37" s="145"/>
      <c r="M37" s="281"/>
      <c r="N37" s="280"/>
      <c r="O37" s="39"/>
      <c r="P37" s="39"/>
      <c r="Q37" s="39"/>
      <c r="R37" s="39"/>
      <c r="S37" s="279"/>
      <c r="T37" s="284"/>
      <c r="U37" s="215"/>
      <c r="AH37" s="18"/>
      <c r="AI37" s="18"/>
      <c r="AJ37" s="18"/>
      <c r="AK37" s="18"/>
      <c r="AL37" s="18"/>
    </row>
    <row r="38" spans="1:38" ht="12.75" hidden="1">
      <c r="A38" s="277"/>
      <c r="B38" s="339" t="s">
        <v>9</v>
      </c>
      <c r="C38" s="339"/>
      <c r="D38" s="339"/>
      <c r="E38" s="54"/>
      <c r="F38" s="55"/>
      <c r="G38" s="62"/>
      <c r="H38" s="55"/>
      <c r="I38" s="55"/>
      <c r="J38" s="55"/>
      <c r="K38" s="55"/>
      <c r="L38" s="145"/>
      <c r="M38" s="281"/>
      <c r="N38" s="280"/>
      <c r="O38" s="39"/>
      <c r="P38" s="39"/>
      <c r="Q38" s="39"/>
      <c r="R38" s="39"/>
      <c r="S38" s="279"/>
      <c r="T38" s="284"/>
      <c r="U38" s="215"/>
      <c r="AH38" s="18"/>
      <c r="AI38" s="18"/>
      <c r="AJ38" s="18"/>
      <c r="AK38" s="18"/>
      <c r="AL38" s="18"/>
    </row>
    <row r="39" spans="1:38" ht="12.75" hidden="1">
      <c r="A39" s="278"/>
      <c r="B39" s="339" t="s">
        <v>157</v>
      </c>
      <c r="C39" s="339"/>
      <c r="D39" s="339"/>
      <c r="E39" s="54">
        <f>F39/2088</f>
        <v>0</v>
      </c>
      <c r="F39" s="55">
        <f>SUM(G39:K39)</f>
        <v>0</v>
      </c>
      <c r="G39" s="13"/>
      <c r="H39" s="12"/>
      <c r="I39" s="12"/>
      <c r="J39" s="12"/>
      <c r="K39" s="12"/>
      <c r="L39" s="56">
        <f>'UTCM 09 BUDGET'!L43*(1+M39)</f>
        <v>0</v>
      </c>
      <c r="M39" s="57">
        <v>0.04</v>
      </c>
      <c r="N39" s="58">
        <f>ROUND(F39*L39,0)</f>
        <v>0</v>
      </c>
      <c r="O39" s="246">
        <f>ROUND(G39*L39,0)</f>
        <v>0</v>
      </c>
      <c r="P39" s="59">
        <f>ROUND(H39*L39,0)</f>
        <v>0</v>
      </c>
      <c r="Q39" s="59">
        <f>ROUND(I39*L39,0)</f>
        <v>0</v>
      </c>
      <c r="R39" s="59">
        <f>ROUND(J39*L39,0)</f>
        <v>0</v>
      </c>
      <c r="S39" s="59">
        <f>ROUND(K39*L39,0)</f>
        <v>0</v>
      </c>
      <c r="T39" s="60">
        <f>SUM(O39:S39)</f>
        <v>0</v>
      </c>
      <c r="U39" s="215"/>
      <c r="AH39" s="18"/>
      <c r="AI39" s="18"/>
      <c r="AJ39" s="18"/>
      <c r="AK39" s="18"/>
      <c r="AL39" s="18"/>
    </row>
    <row r="40" spans="1:38" ht="4.5" customHeight="1" hidden="1">
      <c r="A40" s="277"/>
      <c r="B40" s="41"/>
      <c r="C40" s="41"/>
      <c r="D40" s="41"/>
      <c r="E40" s="54"/>
      <c r="F40" s="55"/>
      <c r="G40" s="62"/>
      <c r="H40" s="55"/>
      <c r="I40" s="55"/>
      <c r="J40" s="55"/>
      <c r="K40" s="55"/>
      <c r="L40" s="145"/>
      <c r="M40" s="281"/>
      <c r="N40" s="280"/>
      <c r="O40" s="39"/>
      <c r="P40" s="39"/>
      <c r="Q40" s="39"/>
      <c r="R40" s="39"/>
      <c r="S40" s="279"/>
      <c r="T40" s="284"/>
      <c r="U40" s="215"/>
      <c r="AH40" s="18"/>
      <c r="AI40" s="18"/>
      <c r="AJ40" s="18"/>
      <c r="AK40" s="18"/>
      <c r="AL40" s="18"/>
    </row>
    <row r="41" spans="1:38" ht="12.75" hidden="1">
      <c r="A41" s="277"/>
      <c r="B41" s="339" t="s">
        <v>9</v>
      </c>
      <c r="C41" s="339"/>
      <c r="D41" s="339"/>
      <c r="E41" s="54"/>
      <c r="F41" s="55"/>
      <c r="G41" s="62"/>
      <c r="H41" s="55"/>
      <c r="I41" s="55"/>
      <c r="J41" s="55"/>
      <c r="K41" s="55"/>
      <c r="L41" s="145"/>
      <c r="M41" s="281"/>
      <c r="N41" s="280"/>
      <c r="O41" s="39"/>
      <c r="P41" s="39"/>
      <c r="Q41" s="39"/>
      <c r="R41" s="39"/>
      <c r="S41" s="279"/>
      <c r="T41" s="284"/>
      <c r="U41" s="215"/>
      <c r="V41" s="209"/>
      <c r="W41" s="209"/>
      <c r="X41" s="209"/>
      <c r="Y41" s="209"/>
      <c r="AH41" s="18"/>
      <c r="AI41" s="18"/>
      <c r="AJ41" s="18"/>
      <c r="AK41" s="18"/>
      <c r="AL41" s="18"/>
    </row>
    <row r="42" spans="1:38" ht="12.75" hidden="1">
      <c r="A42" s="278"/>
      <c r="B42" s="339" t="s">
        <v>158</v>
      </c>
      <c r="C42" s="339"/>
      <c r="D42" s="339"/>
      <c r="E42" s="54">
        <f>F42/2088</f>
        <v>0</v>
      </c>
      <c r="F42" s="55">
        <f>SUM(G42:K42)</f>
        <v>0</v>
      </c>
      <c r="G42" s="13"/>
      <c r="H42" s="12"/>
      <c r="I42" s="12"/>
      <c r="J42" s="12"/>
      <c r="K42" s="12"/>
      <c r="L42" s="56">
        <f>'UTCM 09 BUDGET'!L46*(1+M42)</f>
        <v>0</v>
      </c>
      <c r="M42" s="57">
        <v>0.04</v>
      </c>
      <c r="N42" s="58">
        <f>ROUND(F42*L42,0)</f>
        <v>0</v>
      </c>
      <c r="O42" s="246">
        <f>ROUND(G42*L42,0)</f>
        <v>0</v>
      </c>
      <c r="P42" s="59">
        <f>ROUND(H42*L42,0)</f>
        <v>0</v>
      </c>
      <c r="Q42" s="59">
        <f>ROUND(I42*L42,0)</f>
        <v>0</v>
      </c>
      <c r="R42" s="59">
        <f>ROUND(J42*L42,0)</f>
        <v>0</v>
      </c>
      <c r="S42" s="59">
        <f>ROUND(K42*L42,0)</f>
        <v>0</v>
      </c>
      <c r="T42" s="60">
        <f>SUM(O42:S42)</f>
        <v>0</v>
      </c>
      <c r="U42" s="215"/>
      <c r="AH42" s="18"/>
      <c r="AI42" s="18"/>
      <c r="AJ42" s="18"/>
      <c r="AK42" s="18"/>
      <c r="AL42" s="18"/>
    </row>
    <row r="43" spans="1:38" ht="4.5" customHeight="1" hidden="1">
      <c r="A43" s="277"/>
      <c r="B43" s="41"/>
      <c r="C43" s="41"/>
      <c r="D43" s="41"/>
      <c r="E43" s="54"/>
      <c r="F43" s="55"/>
      <c r="G43" s="62"/>
      <c r="H43" s="55"/>
      <c r="I43" s="55"/>
      <c r="J43" s="55"/>
      <c r="K43" s="55"/>
      <c r="L43" s="145"/>
      <c r="M43" s="281"/>
      <c r="N43" s="280"/>
      <c r="O43" s="39"/>
      <c r="P43" s="39"/>
      <c r="Q43" s="39"/>
      <c r="R43" s="39"/>
      <c r="S43" s="279"/>
      <c r="T43" s="284"/>
      <c r="U43" s="215"/>
      <c r="AH43" s="18"/>
      <c r="AI43" s="18"/>
      <c r="AJ43" s="18"/>
      <c r="AK43" s="18"/>
      <c r="AL43" s="18"/>
    </row>
    <row r="44" spans="1:38" ht="12.75" hidden="1">
      <c r="A44" s="277"/>
      <c r="B44" s="339" t="s">
        <v>9</v>
      </c>
      <c r="C44" s="339"/>
      <c r="D44" s="339"/>
      <c r="E44" s="54"/>
      <c r="F44" s="55"/>
      <c r="G44" s="62"/>
      <c r="H44" s="55"/>
      <c r="I44" s="55"/>
      <c r="J44" s="55"/>
      <c r="K44" s="55"/>
      <c r="L44" s="145"/>
      <c r="M44" s="281"/>
      <c r="N44" s="280"/>
      <c r="O44" s="39"/>
      <c r="P44" s="39"/>
      <c r="Q44" s="39"/>
      <c r="R44" s="39"/>
      <c r="S44" s="279"/>
      <c r="T44" s="284"/>
      <c r="U44" s="215"/>
      <c r="AH44" s="18"/>
      <c r="AI44" s="18"/>
      <c r="AJ44" s="18"/>
      <c r="AK44" s="18"/>
      <c r="AL44" s="18"/>
    </row>
    <row r="45" spans="1:38" ht="12.75" hidden="1">
      <c r="A45" s="278"/>
      <c r="B45" s="339" t="s">
        <v>159</v>
      </c>
      <c r="C45" s="339"/>
      <c r="D45" s="339"/>
      <c r="E45" s="54">
        <f>F45/2088</f>
        <v>0</v>
      </c>
      <c r="F45" s="55">
        <f>SUM(G45:K45)</f>
        <v>0</v>
      </c>
      <c r="G45" s="13"/>
      <c r="H45" s="12"/>
      <c r="I45" s="12"/>
      <c r="J45" s="12"/>
      <c r="K45" s="12"/>
      <c r="L45" s="56">
        <f>'UTCM 09 BUDGET'!L49*(1+M45)</f>
        <v>0</v>
      </c>
      <c r="M45" s="57">
        <v>0.04</v>
      </c>
      <c r="N45" s="58">
        <f>ROUND(F45*L45,0)</f>
        <v>0</v>
      </c>
      <c r="O45" s="246">
        <f>ROUND(G45*L45,0)</f>
        <v>0</v>
      </c>
      <c r="P45" s="59">
        <f>ROUND(H45*L45,0)</f>
        <v>0</v>
      </c>
      <c r="Q45" s="59">
        <f>ROUND(I45*L45,0)</f>
        <v>0</v>
      </c>
      <c r="R45" s="59">
        <f>ROUND(J45*L45,0)</f>
        <v>0</v>
      </c>
      <c r="S45" s="59">
        <f>ROUND(K45*L45,0)</f>
        <v>0</v>
      </c>
      <c r="T45" s="60">
        <f>SUM(O45:S45)</f>
        <v>0</v>
      </c>
      <c r="U45" s="215"/>
      <c r="AH45" s="18"/>
      <c r="AI45" s="18"/>
      <c r="AJ45" s="18"/>
      <c r="AK45" s="18"/>
      <c r="AL45" s="18"/>
    </row>
    <row r="46" spans="1:38" ht="4.5" customHeight="1" hidden="1">
      <c r="A46" s="277"/>
      <c r="B46" s="41"/>
      <c r="C46" s="41"/>
      <c r="D46" s="41"/>
      <c r="E46" s="54"/>
      <c r="F46" s="55"/>
      <c r="G46" s="62"/>
      <c r="H46" s="55"/>
      <c r="I46" s="55"/>
      <c r="J46" s="55"/>
      <c r="K46" s="55"/>
      <c r="L46" s="145"/>
      <c r="M46" s="281"/>
      <c r="N46" s="280"/>
      <c r="O46" s="39"/>
      <c r="P46" s="39"/>
      <c r="Q46" s="39"/>
      <c r="R46" s="39"/>
      <c r="S46" s="279"/>
      <c r="T46" s="284"/>
      <c r="U46" s="215"/>
      <c r="AH46" s="18"/>
      <c r="AI46" s="18"/>
      <c r="AJ46" s="18"/>
      <c r="AK46" s="18"/>
      <c r="AL46" s="18"/>
    </row>
    <row r="47" spans="1:38" ht="12.75" hidden="1">
      <c r="A47" s="277"/>
      <c r="B47" s="339" t="s">
        <v>9</v>
      </c>
      <c r="C47" s="339"/>
      <c r="D47" s="339"/>
      <c r="E47" s="54"/>
      <c r="F47" s="55"/>
      <c r="G47" s="62"/>
      <c r="H47" s="55"/>
      <c r="I47" s="55"/>
      <c r="J47" s="55"/>
      <c r="K47" s="55"/>
      <c r="L47" s="145"/>
      <c r="M47" s="281"/>
      <c r="N47" s="280"/>
      <c r="O47" s="39"/>
      <c r="P47" s="39"/>
      <c r="Q47" s="39"/>
      <c r="R47" s="39"/>
      <c r="S47" s="279"/>
      <c r="T47" s="284"/>
      <c r="U47" s="215"/>
      <c r="V47" s="209"/>
      <c r="W47" s="209"/>
      <c r="X47" s="209"/>
      <c r="Y47" s="209"/>
      <c r="AH47" s="18"/>
      <c r="AI47" s="18"/>
      <c r="AJ47" s="18"/>
      <c r="AK47" s="18"/>
      <c r="AL47" s="18"/>
    </row>
    <row r="48" spans="1:38" ht="12.75" hidden="1">
      <c r="A48" s="278"/>
      <c r="B48" s="339" t="s">
        <v>160</v>
      </c>
      <c r="C48" s="339"/>
      <c r="D48" s="339"/>
      <c r="E48" s="54">
        <f>F48/2088</f>
        <v>0</v>
      </c>
      <c r="F48" s="55">
        <f>SUM(G48:K48)</f>
        <v>0</v>
      </c>
      <c r="G48" s="13"/>
      <c r="H48" s="12"/>
      <c r="I48" s="12"/>
      <c r="J48" s="12"/>
      <c r="K48" s="12"/>
      <c r="L48" s="56">
        <f>'UTCM 09 BUDGET'!L52*(1+M48)</f>
        <v>0</v>
      </c>
      <c r="M48" s="57">
        <v>0.04</v>
      </c>
      <c r="N48" s="58">
        <f>ROUND(F48*L48,0)</f>
        <v>0</v>
      </c>
      <c r="O48" s="246">
        <f>ROUND(G48*L48,0)</f>
        <v>0</v>
      </c>
      <c r="P48" s="59">
        <f>ROUND(H48*L48,0)</f>
        <v>0</v>
      </c>
      <c r="Q48" s="59">
        <f>ROUND(I48*L48,0)</f>
        <v>0</v>
      </c>
      <c r="R48" s="59">
        <f>ROUND(J48*L48,0)</f>
        <v>0</v>
      </c>
      <c r="S48" s="59">
        <f>ROUND(K48*L48,0)</f>
        <v>0</v>
      </c>
      <c r="T48" s="60">
        <f>SUM(O48:S48)</f>
        <v>0</v>
      </c>
      <c r="U48" s="215"/>
      <c r="AH48" s="18"/>
      <c r="AI48" s="18"/>
      <c r="AJ48" s="18"/>
      <c r="AK48" s="18"/>
      <c r="AL48" s="18"/>
    </row>
    <row r="49" spans="1:22" ht="4.5" customHeight="1">
      <c r="A49" s="49"/>
      <c r="B49" s="41"/>
      <c r="C49" s="41"/>
      <c r="D49" s="41"/>
      <c r="E49" s="54"/>
      <c r="F49" s="55"/>
      <c r="G49" s="62"/>
      <c r="H49" s="55"/>
      <c r="I49" s="55"/>
      <c r="J49" s="55"/>
      <c r="K49" s="55"/>
      <c r="L49" s="56"/>
      <c r="M49" s="57"/>
      <c r="N49" s="58"/>
      <c r="O49" s="244"/>
      <c r="P49" s="39"/>
      <c r="Q49" s="39"/>
      <c r="R49" s="39"/>
      <c r="S49" s="39"/>
      <c r="T49" s="281"/>
      <c r="U49"/>
      <c r="V49"/>
    </row>
    <row r="50" spans="1:20" ht="13.5" thickBot="1">
      <c r="A50" s="49"/>
      <c r="B50" s="53" t="s">
        <v>60</v>
      </c>
      <c r="C50" s="41"/>
      <c r="D50" s="41"/>
      <c r="E50" s="54"/>
      <c r="F50" s="55"/>
      <c r="G50" s="62"/>
      <c r="H50" s="55"/>
      <c r="I50" s="55"/>
      <c r="J50" s="55"/>
      <c r="K50" s="55"/>
      <c r="L50" s="56"/>
      <c r="M50" s="57"/>
      <c r="N50" s="58"/>
      <c r="O50" s="244"/>
      <c r="P50" s="39"/>
      <c r="Q50" s="39"/>
      <c r="R50" s="39"/>
      <c r="S50" s="39"/>
      <c r="T50" s="281"/>
    </row>
    <row r="51" spans="1:23" ht="12.75">
      <c r="A51" s="49"/>
      <c r="B51" s="300" t="str">
        <f>'UTCM 09 BUDGET'!B55:D55</f>
        <v>PhD1 - Name or TBN</v>
      </c>
      <c r="C51" s="300"/>
      <c r="D51" s="300"/>
      <c r="E51" s="54">
        <f>F51/2088</f>
        <v>0</v>
      </c>
      <c r="F51" s="55">
        <f>SUM(G51:K51)</f>
        <v>0</v>
      </c>
      <c r="G51" s="13"/>
      <c r="H51" s="12"/>
      <c r="I51" s="12"/>
      <c r="J51" s="12"/>
      <c r="K51" s="12"/>
      <c r="L51" s="56">
        <f>'UTCM 09 BUDGET'!L55*(1+M51)</f>
        <v>0</v>
      </c>
      <c r="M51" s="57">
        <v>0.04</v>
      </c>
      <c r="N51" s="58">
        <f>ROUND(F51*L51,0)</f>
        <v>0</v>
      </c>
      <c r="O51" s="246">
        <f>ROUND(G51*L51,0)</f>
        <v>0</v>
      </c>
      <c r="P51" s="59">
        <f>ROUND(H51*L51,0)</f>
        <v>0</v>
      </c>
      <c r="Q51" s="59">
        <f>ROUND(I51*L51,0)</f>
        <v>0</v>
      </c>
      <c r="R51" s="59">
        <f>ROUND(J51*L51,0)</f>
        <v>0</v>
      </c>
      <c r="S51" s="59">
        <f>ROUND(K51*L51,0)</f>
        <v>0</v>
      </c>
      <c r="T51" s="60">
        <f>SUM(O51:S51)</f>
        <v>0</v>
      </c>
      <c r="U51" s="212" t="s">
        <v>125</v>
      </c>
      <c r="V51" s="213"/>
      <c r="W51" s="214"/>
    </row>
    <row r="52" spans="1:23" ht="4.5" customHeight="1">
      <c r="A52" s="49"/>
      <c r="B52" s="41"/>
      <c r="C52" s="41"/>
      <c r="D52" s="41"/>
      <c r="E52" s="54"/>
      <c r="F52" s="55"/>
      <c r="G52" s="62"/>
      <c r="H52" s="55"/>
      <c r="I52" s="55"/>
      <c r="J52" s="55"/>
      <c r="K52" s="55"/>
      <c r="L52" s="56"/>
      <c r="M52" s="57"/>
      <c r="N52" s="58"/>
      <c r="O52" s="244"/>
      <c r="P52" s="39"/>
      <c r="Q52" s="39"/>
      <c r="R52" s="39"/>
      <c r="S52" s="39"/>
      <c r="T52" s="281"/>
      <c r="U52" s="208"/>
      <c r="V52" s="215"/>
      <c r="W52" s="205"/>
    </row>
    <row r="53" spans="1:23" ht="12.75">
      <c r="A53" s="49"/>
      <c r="B53" s="53" t="s">
        <v>60</v>
      </c>
      <c r="C53" s="41"/>
      <c r="D53" s="41"/>
      <c r="E53" s="54"/>
      <c r="F53" s="55"/>
      <c r="G53" s="62"/>
      <c r="H53" s="55"/>
      <c r="I53" s="55"/>
      <c r="J53" s="55"/>
      <c r="K53" s="55"/>
      <c r="L53" s="56"/>
      <c r="M53" s="57"/>
      <c r="N53" s="58"/>
      <c r="O53" s="244"/>
      <c r="P53" s="39"/>
      <c r="Q53" s="39"/>
      <c r="R53" s="39"/>
      <c r="S53" s="39"/>
      <c r="T53" s="281"/>
      <c r="U53" s="204" t="s">
        <v>170</v>
      </c>
      <c r="V53" s="215"/>
      <c r="W53" s="205"/>
    </row>
    <row r="54" spans="1:23" ht="12.75">
      <c r="A54" s="49"/>
      <c r="B54" s="300" t="str">
        <f>'UTCM 09 BUDGET'!B58:D58</f>
        <v>PhD2 - Name or TBN</v>
      </c>
      <c r="C54" s="300"/>
      <c r="D54" s="300"/>
      <c r="E54" s="54">
        <f>F54/2088</f>
        <v>0</v>
      </c>
      <c r="F54" s="55">
        <f>SUM(G54:K54)</f>
        <v>0</v>
      </c>
      <c r="G54" s="14"/>
      <c r="H54" s="15"/>
      <c r="I54" s="15"/>
      <c r="J54" s="15"/>
      <c r="K54" s="15"/>
      <c r="L54" s="56">
        <f>'UTCM 09 BUDGET'!L58*(1+M54)</f>
        <v>0</v>
      </c>
      <c r="M54" s="57">
        <v>0.04</v>
      </c>
      <c r="N54" s="58">
        <f>ROUND(F54*L54,0)</f>
        <v>0</v>
      </c>
      <c r="O54" s="246">
        <f>ROUND(G54*L54,0)</f>
        <v>0</v>
      </c>
      <c r="P54" s="59">
        <f>ROUND(H54*L54,0)</f>
        <v>0</v>
      </c>
      <c r="Q54" s="59">
        <f>ROUND(I54*L54,0)</f>
        <v>0</v>
      </c>
      <c r="R54" s="59">
        <f>ROUND(J54*L54,0)</f>
        <v>0</v>
      </c>
      <c r="S54" s="59">
        <f>ROUND(K54*L54,0)</f>
        <v>0</v>
      </c>
      <c r="T54" s="60">
        <f>SUM(O54:S54)</f>
        <v>0</v>
      </c>
      <c r="U54" s="204" t="s">
        <v>171</v>
      </c>
      <c r="V54" s="215"/>
      <c r="W54" s="205"/>
    </row>
    <row r="55" spans="1:23" ht="4.5" customHeight="1">
      <c r="A55" s="49"/>
      <c r="B55" s="41"/>
      <c r="C55" s="41"/>
      <c r="D55" s="41"/>
      <c r="E55" s="54"/>
      <c r="F55" s="55"/>
      <c r="G55" s="62"/>
      <c r="H55" s="55"/>
      <c r="I55" s="55"/>
      <c r="J55" s="55"/>
      <c r="K55" s="55"/>
      <c r="L55" s="56"/>
      <c r="M55" s="57"/>
      <c r="N55" s="58"/>
      <c r="O55" s="244"/>
      <c r="P55" s="39"/>
      <c r="Q55" s="39"/>
      <c r="R55" s="39"/>
      <c r="S55" s="39"/>
      <c r="T55" s="281"/>
      <c r="U55" s="208"/>
      <c r="V55" s="215"/>
      <c r="W55" s="205"/>
    </row>
    <row r="56" spans="1:23" ht="12.75">
      <c r="A56" s="49"/>
      <c r="B56" s="53" t="s">
        <v>60</v>
      </c>
      <c r="C56" s="41"/>
      <c r="D56" s="41"/>
      <c r="E56" s="54"/>
      <c r="F56" s="55"/>
      <c r="G56" s="62"/>
      <c r="H56" s="55"/>
      <c r="I56" s="55"/>
      <c r="J56" s="55"/>
      <c r="K56" s="55"/>
      <c r="L56" s="56"/>
      <c r="M56" s="57"/>
      <c r="N56" s="58"/>
      <c r="O56" s="244"/>
      <c r="P56" s="39"/>
      <c r="Q56" s="39"/>
      <c r="R56" s="39"/>
      <c r="S56" s="39"/>
      <c r="T56" s="281"/>
      <c r="U56" s="329" t="s">
        <v>152</v>
      </c>
      <c r="V56" s="330"/>
      <c r="W56" s="331"/>
    </row>
    <row r="57" spans="1:23" ht="13.5" thickBot="1">
      <c r="A57" s="49"/>
      <c r="B57" s="300" t="str">
        <f>'UTCM 09 BUDGET'!B61:D61</f>
        <v>MS1 - Name or TBN</v>
      </c>
      <c r="C57" s="300"/>
      <c r="D57" s="300"/>
      <c r="E57" s="54">
        <f>F57/2088</f>
        <v>0</v>
      </c>
      <c r="F57" s="55">
        <f>SUM(G57:K57)</f>
        <v>0</v>
      </c>
      <c r="G57" s="13"/>
      <c r="H57" s="12"/>
      <c r="I57" s="12"/>
      <c r="J57" s="12"/>
      <c r="K57" s="12"/>
      <c r="L57" s="56">
        <f>'UTCM 09 BUDGET'!L61*(1+M57)</f>
        <v>0</v>
      </c>
      <c r="M57" s="57">
        <v>0.04</v>
      </c>
      <c r="N57" s="58">
        <f>ROUND(F57*L57,0)</f>
        <v>0</v>
      </c>
      <c r="O57" s="246">
        <f>ROUND(G57*L57,0)</f>
        <v>0</v>
      </c>
      <c r="P57" s="59">
        <f>ROUND(H57*L57,0)</f>
        <v>0</v>
      </c>
      <c r="Q57" s="59">
        <f>ROUND(I57*L57,0)</f>
        <v>0</v>
      </c>
      <c r="R57" s="59">
        <f>ROUND(J57*L57,0)</f>
        <v>0</v>
      </c>
      <c r="S57" s="59">
        <f>ROUND(K57*L57,0)</f>
        <v>0</v>
      </c>
      <c r="T57" s="60">
        <f>SUM(O57:S57)</f>
        <v>0</v>
      </c>
      <c r="U57" s="332" t="s">
        <v>153</v>
      </c>
      <c r="V57" s="333"/>
      <c r="W57" s="334"/>
    </row>
    <row r="58" spans="1:23" ht="4.5" customHeight="1">
      <c r="A58" s="49"/>
      <c r="B58" s="41"/>
      <c r="C58" s="41"/>
      <c r="D58" s="41"/>
      <c r="E58" s="54"/>
      <c r="F58" s="55"/>
      <c r="G58" s="62"/>
      <c r="H58" s="55"/>
      <c r="I58" s="55"/>
      <c r="J58" s="55"/>
      <c r="K58" s="55"/>
      <c r="L58" s="56"/>
      <c r="M58" s="57"/>
      <c r="N58" s="58"/>
      <c r="O58" s="244"/>
      <c r="P58" s="39"/>
      <c r="Q58" s="39"/>
      <c r="R58" s="39"/>
      <c r="S58" s="39"/>
      <c r="T58" s="281"/>
      <c r="U58"/>
      <c r="V58"/>
      <c r="W58"/>
    </row>
    <row r="59" spans="1:23" ht="12.75">
      <c r="A59" s="49"/>
      <c r="B59" s="53" t="s">
        <v>60</v>
      </c>
      <c r="C59" s="41"/>
      <c r="D59" s="41"/>
      <c r="E59" s="54"/>
      <c r="F59" s="55"/>
      <c r="G59" s="62"/>
      <c r="H59" s="55"/>
      <c r="I59" s="55"/>
      <c r="J59" s="55"/>
      <c r="K59" s="55"/>
      <c r="L59" s="56"/>
      <c r="M59" s="57"/>
      <c r="N59" s="58"/>
      <c r="O59" s="244"/>
      <c r="P59" s="39"/>
      <c r="Q59" s="39"/>
      <c r="R59" s="39"/>
      <c r="S59" s="39"/>
      <c r="T59" s="281"/>
      <c r="U59"/>
      <c r="V59"/>
      <c r="W59"/>
    </row>
    <row r="60" spans="1:23" ht="12.75">
      <c r="A60" s="49"/>
      <c r="B60" s="300" t="str">
        <f>'UTCM 09 BUDGET'!B64:D64</f>
        <v>MS2 - Name or TBN</v>
      </c>
      <c r="C60" s="300"/>
      <c r="D60" s="300"/>
      <c r="E60" s="54">
        <f>F60/2088</f>
        <v>0</v>
      </c>
      <c r="F60" s="55">
        <f>SUM(G60:K60)</f>
        <v>0</v>
      </c>
      <c r="G60" s="14"/>
      <c r="H60" s="15"/>
      <c r="I60" s="15"/>
      <c r="J60" s="15"/>
      <c r="K60" s="15"/>
      <c r="L60" s="56">
        <f>'UTCM 09 BUDGET'!L64*(1+M60)</f>
        <v>0</v>
      </c>
      <c r="M60" s="57">
        <v>0.04</v>
      </c>
      <c r="N60" s="58">
        <f>ROUND(F60*L60,0)</f>
        <v>0</v>
      </c>
      <c r="O60" s="246">
        <f>ROUND(G60*L60,0)</f>
        <v>0</v>
      </c>
      <c r="P60" s="59">
        <f>ROUND(H60*L60,0)</f>
        <v>0</v>
      </c>
      <c r="Q60" s="59">
        <f>ROUND(I60*L60,0)</f>
        <v>0</v>
      </c>
      <c r="R60" s="59">
        <f>ROUND(J60*L60,0)</f>
        <v>0</v>
      </c>
      <c r="S60" s="59">
        <f>ROUND(K60*L60,0)</f>
        <v>0</v>
      </c>
      <c r="T60" s="60">
        <f>SUM(O60:S60)</f>
        <v>0</v>
      </c>
      <c r="U60"/>
      <c r="V60"/>
      <c r="W60"/>
    </row>
    <row r="61" spans="1:23" ht="4.5" customHeight="1">
      <c r="A61" s="49"/>
      <c r="B61" s="41"/>
      <c r="C61" s="41"/>
      <c r="D61" s="41"/>
      <c r="E61" s="54"/>
      <c r="F61" s="55"/>
      <c r="G61" s="62"/>
      <c r="H61" s="55"/>
      <c r="I61" s="55"/>
      <c r="J61" s="55"/>
      <c r="K61" s="55"/>
      <c r="L61" s="56"/>
      <c r="M61" s="57"/>
      <c r="N61" s="58"/>
      <c r="O61" s="244"/>
      <c r="P61" s="39"/>
      <c r="Q61" s="39"/>
      <c r="R61" s="39"/>
      <c r="S61" s="39"/>
      <c r="T61" s="281"/>
      <c r="U61"/>
      <c r="V61"/>
      <c r="W61"/>
    </row>
    <row r="62" spans="1:23" ht="12.75">
      <c r="A62" s="49"/>
      <c r="B62" s="41" t="s">
        <v>10</v>
      </c>
      <c r="C62" s="41"/>
      <c r="D62" s="41"/>
      <c r="E62" s="54"/>
      <c r="F62" s="55"/>
      <c r="G62" s="62"/>
      <c r="H62" s="55"/>
      <c r="I62" s="55"/>
      <c r="J62" s="55"/>
      <c r="K62" s="55"/>
      <c r="L62" s="56"/>
      <c r="M62" s="57"/>
      <c r="N62" s="58"/>
      <c r="O62" s="244"/>
      <c r="P62" s="39"/>
      <c r="Q62" s="39"/>
      <c r="R62" s="39"/>
      <c r="S62" s="39"/>
      <c r="T62" s="281"/>
      <c r="U62"/>
      <c r="V62"/>
      <c r="W62"/>
    </row>
    <row r="63" spans="1:23" ht="12.75">
      <c r="A63" s="49"/>
      <c r="B63" s="341" t="str">
        <f>'UTCM 09 BUDGET'!B67:D67</f>
        <v>To be named</v>
      </c>
      <c r="C63" s="341"/>
      <c r="D63" s="341"/>
      <c r="E63" s="54">
        <f>F63/2088</f>
        <v>0</v>
      </c>
      <c r="F63" s="55">
        <f>SUM(G63:K63)</f>
        <v>0</v>
      </c>
      <c r="G63" s="16"/>
      <c r="H63" s="12"/>
      <c r="I63" s="12"/>
      <c r="J63" s="12"/>
      <c r="K63" s="12"/>
      <c r="L63" s="56">
        <f>'UTCM 09 BUDGET'!L67*(1+M63)</f>
        <v>0</v>
      </c>
      <c r="M63" s="57">
        <v>0.04</v>
      </c>
      <c r="N63" s="58">
        <f>ROUND(F63*L63,0)</f>
        <v>0</v>
      </c>
      <c r="O63" s="246">
        <f>ROUND(G63*L63,0)</f>
        <v>0</v>
      </c>
      <c r="P63" s="59">
        <f>ROUND(H63*L63,0)</f>
        <v>0</v>
      </c>
      <c r="Q63" s="59">
        <f>ROUND(I63*L63,0)</f>
        <v>0</v>
      </c>
      <c r="R63" s="59">
        <f>ROUND(J63*L63,0)</f>
        <v>0</v>
      </c>
      <c r="S63" s="59">
        <f>ROUND(K63*L63,0)</f>
        <v>0</v>
      </c>
      <c r="T63" s="60">
        <f>SUM(O63:S63)</f>
        <v>0</v>
      </c>
      <c r="U63"/>
      <c r="V63"/>
      <c r="W63"/>
    </row>
    <row r="64" spans="1:28" ht="18.75" customHeight="1" thickBot="1">
      <c r="A64" s="65"/>
      <c r="B64" s="35"/>
      <c r="C64" s="34" t="s">
        <v>12</v>
      </c>
      <c r="D64" s="35"/>
      <c r="E64" s="66"/>
      <c r="F64" s="35"/>
      <c r="G64" s="178"/>
      <c r="H64" s="67"/>
      <c r="I64" s="67"/>
      <c r="J64" s="67"/>
      <c r="K64" s="67"/>
      <c r="L64" s="68"/>
      <c r="M64" s="68"/>
      <c r="N64" s="69">
        <f aca="true" t="shared" si="0" ref="N64:S64">SUM(N15:N63)</f>
        <v>0</v>
      </c>
      <c r="O64" s="70">
        <f t="shared" si="0"/>
        <v>0</v>
      </c>
      <c r="P64" s="70">
        <f t="shared" si="0"/>
        <v>0</v>
      </c>
      <c r="Q64" s="70">
        <f t="shared" si="0"/>
        <v>0</v>
      </c>
      <c r="R64" s="70">
        <f t="shared" si="0"/>
        <v>0</v>
      </c>
      <c r="S64" s="70">
        <f t="shared" si="0"/>
        <v>0</v>
      </c>
      <c r="T64" s="285">
        <f>SUM(O64:S64)</f>
        <v>0</v>
      </c>
      <c r="U64" s="209"/>
      <c r="V64" s="209"/>
      <c r="W64" s="209"/>
      <c r="X64" s="209"/>
      <c r="Y64" s="209"/>
      <c r="Z64" s="209"/>
      <c r="AA64" s="209"/>
      <c r="AB64" s="209"/>
    </row>
    <row r="65" spans="1:20" ht="19.5" customHeight="1">
      <c r="A65" s="30" t="s">
        <v>84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38"/>
      <c r="O65" s="244"/>
      <c r="P65" s="39"/>
      <c r="Q65" s="39"/>
      <c r="R65" s="39"/>
      <c r="S65" s="39"/>
      <c r="T65" s="207"/>
    </row>
    <row r="66" spans="1:20" ht="12.75" customHeight="1">
      <c r="A66" s="49">
        <v>1</v>
      </c>
      <c r="B66" s="19" t="s">
        <v>13</v>
      </c>
      <c r="C66" s="19"/>
      <c r="D66" s="19"/>
      <c r="E66" s="19"/>
      <c r="F66" s="19"/>
      <c r="G66" s="19"/>
      <c r="H66" s="19"/>
      <c r="I66" s="19"/>
      <c r="J66" s="19"/>
      <c r="K66" s="19"/>
      <c r="L66" s="60">
        <f>K68+K69</f>
        <v>0</v>
      </c>
      <c r="M66" s="19"/>
      <c r="N66" s="38"/>
      <c r="O66" s="244"/>
      <c r="P66" s="39"/>
      <c r="Q66" s="39"/>
      <c r="R66" s="39"/>
      <c r="S66" s="39"/>
      <c r="T66" s="207"/>
    </row>
    <row r="67" spans="1:26" ht="12.75" customHeight="1" hidden="1">
      <c r="A67" s="49"/>
      <c r="B67" s="71" t="s">
        <v>162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38"/>
      <c r="O67" s="244"/>
      <c r="P67" s="39"/>
      <c r="Q67" s="39"/>
      <c r="R67" s="39"/>
      <c r="S67" s="39"/>
      <c r="T67" s="207"/>
      <c r="U67" s="218"/>
      <c r="V67" s="209"/>
      <c r="W67" s="209"/>
      <c r="X67" s="209"/>
      <c r="Y67" s="209"/>
      <c r="Z67" s="209"/>
    </row>
    <row r="68" spans="1:26" ht="12.75" customHeight="1" hidden="1">
      <c r="A68" s="49"/>
      <c r="B68" s="19"/>
      <c r="C68" s="71" t="s">
        <v>54</v>
      </c>
      <c r="D68" s="19"/>
      <c r="E68" s="19"/>
      <c r="F68" s="19"/>
      <c r="G68" s="72"/>
      <c r="H68" s="72"/>
      <c r="I68" s="72"/>
      <c r="K68" s="72">
        <f>ROUND(SUM(N51:N63)*0.024,0)</f>
        <v>0</v>
      </c>
      <c r="L68" s="72"/>
      <c r="M68" s="72"/>
      <c r="N68" s="58"/>
      <c r="O68" s="246">
        <f>ROUND(SUM(O51:O63)*0.024,0)</f>
        <v>0</v>
      </c>
      <c r="P68" s="59">
        <f>ROUND(SUM(P51:P63)*0.024,0)</f>
        <v>0</v>
      </c>
      <c r="Q68" s="59">
        <f>ROUND(SUM(Q51:Q63)*0.024,0)</f>
        <v>0</v>
      </c>
      <c r="R68" s="59">
        <f>ROUND(SUM(R51:R63)*0.024,0)</f>
        <v>0</v>
      </c>
      <c r="S68" s="59">
        <f>ROUND(SUM(S51:S63)*0.024,0)</f>
        <v>0</v>
      </c>
      <c r="T68" s="203">
        <f>SUM(O68:S68)</f>
        <v>0</v>
      </c>
      <c r="U68" s="206"/>
      <c r="V68" s="209"/>
      <c r="W68" s="209"/>
      <c r="X68" s="209"/>
      <c r="Y68" s="209"/>
      <c r="Z68" s="209"/>
    </row>
    <row r="69" spans="1:20" ht="12.75" customHeight="1" hidden="1">
      <c r="A69" s="49"/>
      <c r="B69" s="19"/>
      <c r="C69" s="71" t="s">
        <v>161</v>
      </c>
      <c r="D69" s="19"/>
      <c r="E69" s="19"/>
      <c r="F69" s="19"/>
      <c r="G69" s="73"/>
      <c r="H69" s="73"/>
      <c r="I69" s="73"/>
      <c r="K69" s="74">
        <f>ROUND(SUM(N15:N48)*0.176,0)</f>
        <v>0</v>
      </c>
      <c r="L69" s="74"/>
      <c r="M69" s="74"/>
      <c r="N69" s="58"/>
      <c r="O69" s="81">
        <f>ROUND(SUM(O15:O48)*0.176,0)</f>
        <v>0</v>
      </c>
      <c r="P69" s="81">
        <f>ROUND(SUM(P15:P48)*0.176,0)</f>
        <v>0</v>
      </c>
      <c r="Q69" s="81">
        <f>ROUND(SUM(Q15:Q48)*0.176,0)</f>
        <v>0</v>
      </c>
      <c r="R69" s="81">
        <f>ROUND(SUM(R15:R48)*0.176,0)</f>
        <v>0</v>
      </c>
      <c r="S69" s="81">
        <f>ROUND(SUM(S15:S48)*0.176,0)</f>
        <v>0</v>
      </c>
      <c r="T69" s="203">
        <f>SUM(O69:S69)</f>
        <v>0</v>
      </c>
    </row>
    <row r="70" spans="1:20" ht="12.75" customHeight="1">
      <c r="A70" s="49">
        <v>2</v>
      </c>
      <c r="B70" s="19" t="s">
        <v>14</v>
      </c>
      <c r="C70" s="19"/>
      <c r="D70" s="19"/>
      <c r="E70" s="19"/>
      <c r="F70" s="19"/>
      <c r="G70" s="19"/>
      <c r="H70" s="19"/>
      <c r="I70" s="19"/>
      <c r="K70" s="19"/>
      <c r="L70" s="76">
        <f>K72+K73</f>
        <v>0</v>
      </c>
      <c r="M70" s="19"/>
      <c r="N70" s="38"/>
      <c r="O70" s="244"/>
      <c r="P70" s="39"/>
      <c r="Q70" s="39"/>
      <c r="R70" s="39"/>
      <c r="S70" s="39"/>
      <c r="T70" s="207"/>
    </row>
    <row r="71" spans="1:20" ht="12.75" customHeight="1" hidden="1">
      <c r="A71" s="49"/>
      <c r="B71" s="19" t="s">
        <v>15</v>
      </c>
      <c r="C71" s="19"/>
      <c r="D71" s="19"/>
      <c r="E71" s="19"/>
      <c r="F71" s="19"/>
      <c r="G71" s="19"/>
      <c r="H71" s="19"/>
      <c r="I71" s="19"/>
      <c r="K71" s="19"/>
      <c r="L71" s="19"/>
      <c r="M71" s="19"/>
      <c r="N71" s="38"/>
      <c r="O71" s="244"/>
      <c r="P71" s="39"/>
      <c r="Q71" s="39"/>
      <c r="R71" s="39"/>
      <c r="S71" s="39"/>
      <c r="T71" s="207"/>
    </row>
    <row r="72" spans="1:20" ht="12.75" customHeight="1" hidden="1">
      <c r="A72" s="49"/>
      <c r="C72" s="71" t="s">
        <v>56</v>
      </c>
      <c r="D72" s="19"/>
      <c r="E72" s="19"/>
      <c r="F72" s="19"/>
      <c r="G72" s="19" t="s">
        <v>16</v>
      </c>
      <c r="H72" s="19"/>
      <c r="I72" s="19"/>
      <c r="K72" s="72">
        <f>ROUND(((SUM(F51:F60))*2)/174*190,0)</f>
        <v>0</v>
      </c>
      <c r="L72" s="72"/>
      <c r="M72" s="72"/>
      <c r="N72" s="58"/>
      <c r="O72" s="246">
        <f>ROUND(((SUM(G51:G60))*2)/174*190,0)</f>
        <v>0</v>
      </c>
      <c r="P72" s="246">
        <f>ROUND(((SUM(H51:H60))*2)/174*190,0)</f>
        <v>0</v>
      </c>
      <c r="Q72" s="246">
        <f>ROUND(((SUM(I51:I60))*2)/174*190,0)</f>
        <v>0</v>
      </c>
      <c r="R72" s="246">
        <f>ROUND(((SUM(J51:J60))*2)/174*190,0)</f>
        <v>0</v>
      </c>
      <c r="S72" s="246">
        <f>ROUND(((SUM(K51:K60))*2)/174*190,0)</f>
        <v>0</v>
      </c>
      <c r="T72" s="203">
        <f>SUM(O72:S72)</f>
        <v>0</v>
      </c>
    </row>
    <row r="73" spans="1:20" ht="12.75" customHeight="1" hidden="1">
      <c r="A73" s="49"/>
      <c r="B73" s="19"/>
      <c r="C73" s="71" t="s">
        <v>55</v>
      </c>
      <c r="D73" s="19"/>
      <c r="E73" s="19"/>
      <c r="F73" s="19"/>
      <c r="G73" s="19"/>
      <c r="H73" s="19"/>
      <c r="I73" s="19"/>
      <c r="K73" s="74">
        <f>ROUND(SUM(F15:F48)/174*471,0)</f>
        <v>0</v>
      </c>
      <c r="L73" s="74"/>
      <c r="M73" s="74"/>
      <c r="N73" s="58"/>
      <c r="O73" s="247">
        <f>ROUND(SUM(G15:G48)/174*471,0)</f>
        <v>0</v>
      </c>
      <c r="P73" s="247">
        <f>ROUND(SUM(H15:H48)/174*471,0)</f>
        <v>0</v>
      </c>
      <c r="Q73" s="247">
        <f>ROUND(SUM(I15:I48)/174*471,0)</f>
        <v>0</v>
      </c>
      <c r="R73" s="247">
        <f>ROUND(SUM(J15:J48)/174*471,0)</f>
        <v>0</v>
      </c>
      <c r="S73" s="247">
        <f>ROUND(SUM(K15:K48)/174*471,0)</f>
        <v>0</v>
      </c>
      <c r="T73" s="203">
        <f>SUM(O73:S73)</f>
        <v>0</v>
      </c>
    </row>
    <row r="74" spans="1:38" s="61" customFormat="1" ht="12.75" customHeight="1">
      <c r="A74" s="78"/>
      <c r="C74" s="53" t="s">
        <v>61</v>
      </c>
      <c r="D74" s="41"/>
      <c r="E74" s="41"/>
      <c r="F74" s="41"/>
      <c r="G74" s="41"/>
      <c r="H74" s="41"/>
      <c r="I74" s="41"/>
      <c r="J74" s="41"/>
      <c r="K74" s="41"/>
      <c r="L74" s="79"/>
      <c r="M74" s="79"/>
      <c r="N74" s="80">
        <f>L66+L70</f>
        <v>0</v>
      </c>
      <c r="O74" s="81">
        <f>SUM(O68:O73)</f>
        <v>0</v>
      </c>
      <c r="P74" s="81">
        <f>SUM(P68:P73)</f>
        <v>0</v>
      </c>
      <c r="Q74" s="81">
        <f>SUM(Q68:Q73)</f>
        <v>0</v>
      </c>
      <c r="R74" s="81">
        <f>SUM(R68:R73)</f>
        <v>0</v>
      </c>
      <c r="S74" s="81">
        <f>SUM(S68:S73)</f>
        <v>0</v>
      </c>
      <c r="T74" s="82">
        <f aca="true" t="shared" si="1" ref="T74:T87">SUM(O74:S74)</f>
        <v>0</v>
      </c>
      <c r="U74"/>
      <c r="V74"/>
      <c r="W74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09"/>
    </row>
    <row r="75" spans="1:26" ht="12.75" customHeight="1" thickBot="1">
      <c r="A75" s="49">
        <v>3</v>
      </c>
      <c r="B75" s="71" t="s">
        <v>93</v>
      </c>
      <c r="C75" s="19"/>
      <c r="D75" s="19"/>
      <c r="E75" s="19"/>
      <c r="F75" s="19"/>
      <c r="G75" s="19"/>
      <c r="H75" s="19"/>
      <c r="I75" s="19"/>
      <c r="J75" s="19"/>
      <c r="K75" s="19"/>
      <c r="L75" s="83"/>
      <c r="M75" s="84" t="s">
        <v>51</v>
      </c>
      <c r="N75" s="80">
        <f>SUM(K76:K87)</f>
        <v>0</v>
      </c>
      <c r="O75" s="80">
        <f>SUM(O76:O87)</f>
        <v>0</v>
      </c>
      <c r="P75" s="80">
        <f>SUM(P76:P87)</f>
        <v>0</v>
      </c>
      <c r="Q75" s="80">
        <f>SUM(Q76:Q87)</f>
        <v>0</v>
      </c>
      <c r="R75" s="80">
        <f>SUM(R76:R87)</f>
        <v>0</v>
      </c>
      <c r="S75" s="80">
        <f>SUM(S76:S87)</f>
        <v>0</v>
      </c>
      <c r="T75" s="60">
        <f t="shared" si="1"/>
        <v>0</v>
      </c>
      <c r="U75"/>
      <c r="V75"/>
      <c r="W75"/>
      <c r="X75" s="209"/>
      <c r="Y75" s="209"/>
      <c r="Z75" s="209"/>
    </row>
    <row r="76" spans="1:44" ht="12.75" customHeight="1" hidden="1">
      <c r="A76" s="49"/>
      <c r="B76" s="71"/>
      <c r="C76" s="300" t="str">
        <f>B15</f>
        <v>Name 1</v>
      </c>
      <c r="D76" s="300"/>
      <c r="E76" s="300"/>
      <c r="F76" s="300"/>
      <c r="G76" s="19"/>
      <c r="H76" s="19"/>
      <c r="I76" s="19"/>
      <c r="J76" s="19"/>
      <c r="K76" s="158">
        <f>IF('UTCM 09 BUDGET'!$A$19="X",ROUND(F15/174*225,0),0)</f>
        <v>0</v>
      </c>
      <c r="M76" s="84" t="s">
        <v>51</v>
      </c>
      <c r="N76" s="159"/>
      <c r="O76" s="80">
        <f>IF('UTCM 09 BUDGET'!$A$19="X",ROUND(G15/174*225,0),0)</f>
        <v>0</v>
      </c>
      <c r="P76" s="80">
        <f>IF('UTCM 09 BUDGET'!$A$19="X",ROUND(H15/174*225,0),0)</f>
        <v>0</v>
      </c>
      <c r="Q76" s="80">
        <f>IF('UTCM 09 BUDGET'!$A$19="X",ROUND(I15/174*225,0),0)</f>
        <v>0</v>
      </c>
      <c r="R76" s="80">
        <f>IF('UTCM 09 BUDGET'!$A$19="X",ROUND(J15/174*225,0),0)</f>
        <v>0</v>
      </c>
      <c r="S76" s="80">
        <f>IF('UTCM 09 BUDGET'!$A$19="X",ROUND(K15/174*225,0),0)</f>
        <v>0</v>
      </c>
      <c r="T76" s="60">
        <f t="shared" si="1"/>
        <v>0</v>
      </c>
      <c r="U76"/>
      <c r="V76"/>
      <c r="W76"/>
      <c r="X76" s="209"/>
      <c r="Y76" s="209"/>
      <c r="Z76" s="209"/>
      <c r="AM76" s="191"/>
      <c r="AN76" s="191"/>
      <c r="AO76" s="191"/>
      <c r="AP76" s="191"/>
      <c r="AQ76" s="191"/>
      <c r="AR76" s="191"/>
    </row>
    <row r="77" spans="1:26" ht="12.75" customHeight="1" hidden="1">
      <c r="A77" s="49"/>
      <c r="B77" s="71"/>
      <c r="C77" s="300" t="str">
        <f>B18</f>
        <v>Name 2</v>
      </c>
      <c r="D77" s="300"/>
      <c r="E77" s="300"/>
      <c r="F77" s="300"/>
      <c r="G77" s="19"/>
      <c r="H77" s="19"/>
      <c r="I77" s="19"/>
      <c r="J77" s="19"/>
      <c r="K77" s="158">
        <f>IF('UTCM 09 BUDGET'!$A$22="X",ROUND(F18/174*225,0),0)</f>
        <v>0</v>
      </c>
      <c r="M77" s="84" t="s">
        <v>51</v>
      </c>
      <c r="N77" s="159"/>
      <c r="O77" s="80">
        <f>IF('UTCM 09 BUDGET'!$A$22="X",ROUND(G18/174*225,0),0)</f>
        <v>0</v>
      </c>
      <c r="P77" s="80">
        <f>IF('UTCM 09 BUDGET'!$A$22="X",ROUND(H18/174*225,0),0)</f>
        <v>0</v>
      </c>
      <c r="Q77" s="80">
        <f>IF('UTCM 09 BUDGET'!$A$22="X",ROUND(I18/174*225,0),0)</f>
        <v>0</v>
      </c>
      <c r="R77" s="80">
        <f>IF('UTCM 09 BUDGET'!$A$22="X",ROUND(J18/174*225,0),0)</f>
        <v>0</v>
      </c>
      <c r="S77" s="80">
        <f>IF('UTCM 09 BUDGET'!$A$22="X",ROUND(K18/174*225,0),0)</f>
        <v>0</v>
      </c>
      <c r="T77" s="60">
        <f t="shared" si="1"/>
        <v>0</v>
      </c>
      <c r="U77" s="218"/>
      <c r="V77" s="209"/>
      <c r="W77" s="209"/>
      <c r="X77" s="209"/>
      <c r="Y77" s="209"/>
      <c r="Z77" s="209"/>
    </row>
    <row r="78" spans="1:26" ht="12.75" customHeight="1" hidden="1">
      <c r="A78" s="49"/>
      <c r="B78" s="71"/>
      <c r="C78" s="300" t="str">
        <f>B21</f>
        <v>Name 3</v>
      </c>
      <c r="D78" s="300"/>
      <c r="E78" s="300"/>
      <c r="F78" s="300"/>
      <c r="G78" s="19"/>
      <c r="H78" s="19"/>
      <c r="I78" s="19"/>
      <c r="J78" s="19"/>
      <c r="K78" s="158">
        <f>IF('UTCM 09 BUDGET'!$A$25="X",ROUND(F21/174*225,0),0)</f>
        <v>0</v>
      </c>
      <c r="M78" s="84" t="s">
        <v>51</v>
      </c>
      <c r="N78" s="159"/>
      <c r="O78" s="80">
        <f>IF('UTCM 09 BUDGET'!$A$25="X",ROUND(G21/174*225,0),0)</f>
        <v>0</v>
      </c>
      <c r="P78" s="80">
        <f>IF('UTCM 09 BUDGET'!$A$25="X",ROUND(H21/174*225,0),0)</f>
        <v>0</v>
      </c>
      <c r="Q78" s="80">
        <f>IF('UTCM 09 BUDGET'!$A$25="X",ROUND(I21/174*225,0),0)</f>
        <v>0</v>
      </c>
      <c r="R78" s="80">
        <f>IF('UTCM 09 BUDGET'!$A$25="X",ROUND(J21/174*225,0),0)</f>
        <v>0</v>
      </c>
      <c r="S78" s="80">
        <f>IF('UTCM 09 BUDGET'!$A$25="X",ROUND(K21/174*225,0),0)</f>
        <v>0</v>
      </c>
      <c r="T78" s="60">
        <f t="shared" si="1"/>
        <v>0</v>
      </c>
      <c r="U78" s="218"/>
      <c r="V78" s="209"/>
      <c r="W78" s="209"/>
      <c r="X78" s="209"/>
      <c r="Y78" s="209"/>
      <c r="Z78" s="209"/>
    </row>
    <row r="79" spans="1:26" ht="12.75" customHeight="1" hidden="1">
      <c r="A79" s="49"/>
      <c r="B79" s="71"/>
      <c r="C79" s="300" t="str">
        <f>B24</f>
        <v>Name 4</v>
      </c>
      <c r="D79" s="300"/>
      <c r="E79" s="300"/>
      <c r="F79" s="300"/>
      <c r="G79" s="19"/>
      <c r="H79" s="19"/>
      <c r="I79" s="19"/>
      <c r="J79" s="19"/>
      <c r="K79" s="158">
        <f>IF('UTCM 09 BUDGET'!$A$28="X",ROUND(F24/174*225,0),0)</f>
        <v>0</v>
      </c>
      <c r="M79" s="84" t="s">
        <v>51</v>
      </c>
      <c r="N79" s="159"/>
      <c r="O79" s="80">
        <f>IF('UTCM 09 BUDGET'!$A$28="X",ROUND(G24/174*225,0),0)</f>
        <v>0</v>
      </c>
      <c r="P79" s="80">
        <f>IF('UTCM 09 BUDGET'!$A$28="X",ROUND(H24/174*225,0),0)</f>
        <v>0</v>
      </c>
      <c r="Q79" s="80">
        <f>IF('UTCM 09 BUDGET'!$A$28="X",ROUND(I24/174*225,0),0)</f>
        <v>0</v>
      </c>
      <c r="R79" s="80">
        <f>IF('UTCM 09 BUDGET'!$A$28="X",ROUND(J24/174*225,0),0)</f>
        <v>0</v>
      </c>
      <c r="S79" s="80">
        <f>IF('UTCM 09 BUDGET'!$A$28="X",ROUND(K24/174*225,0),0)</f>
        <v>0</v>
      </c>
      <c r="T79" s="60">
        <f t="shared" si="1"/>
        <v>0</v>
      </c>
      <c r="U79" s="209"/>
      <c r="V79" s="209"/>
      <c r="W79" s="209"/>
      <c r="X79" s="209"/>
      <c r="Y79" s="209"/>
      <c r="Z79" s="209"/>
    </row>
    <row r="80" spans="1:26" ht="12.75" customHeight="1" hidden="1">
      <c r="A80" s="49"/>
      <c r="B80" s="71"/>
      <c r="C80" s="300" t="str">
        <f>B27</f>
        <v>Name 5</v>
      </c>
      <c r="D80" s="300"/>
      <c r="E80" s="300"/>
      <c r="F80" s="300"/>
      <c r="G80" s="19"/>
      <c r="H80" s="19"/>
      <c r="I80" s="19"/>
      <c r="J80" s="19"/>
      <c r="K80" s="158">
        <f>IF('UTCM 09 BUDGET'!$A$31="X",ROUND(F27/174*225,0),0)</f>
        <v>0</v>
      </c>
      <c r="M80" s="84" t="s">
        <v>51</v>
      </c>
      <c r="N80" s="159"/>
      <c r="O80" s="80">
        <f>IF('UTCM 09 BUDGET'!$A$31="X",ROUND(G27/174*225,0),0)</f>
        <v>0</v>
      </c>
      <c r="P80" s="80">
        <f>IF('UTCM 09 BUDGET'!$A$31="X",ROUND(H27/174*225,0),0)</f>
        <v>0</v>
      </c>
      <c r="Q80" s="80">
        <f>IF('UTCM 09 BUDGET'!$A$31="X",ROUND(I27/174*225,0),0)</f>
        <v>0</v>
      </c>
      <c r="R80" s="80">
        <f>IF('UTCM 09 BUDGET'!$A$31="X",ROUND(J27/174*225,0),0)</f>
        <v>0</v>
      </c>
      <c r="S80" s="80">
        <f>IF('UTCM 09 BUDGET'!$A$31="X",ROUND(K27/174*225,0),0)</f>
        <v>0</v>
      </c>
      <c r="T80" s="60">
        <f t="shared" si="1"/>
        <v>0</v>
      </c>
      <c r="U80" s="209"/>
      <c r="V80" s="209"/>
      <c r="W80" s="209"/>
      <c r="X80" s="209"/>
      <c r="Y80" s="209"/>
      <c r="Z80" s="209"/>
    </row>
    <row r="81" spans="1:26" ht="12.75" customHeight="1" hidden="1">
      <c r="A81" s="49"/>
      <c r="B81" s="71"/>
      <c r="C81" s="300" t="str">
        <f>B30</f>
        <v>Name 6</v>
      </c>
      <c r="D81" s="300"/>
      <c r="E81" s="300"/>
      <c r="F81" s="300"/>
      <c r="G81" s="19"/>
      <c r="H81" s="19"/>
      <c r="I81" s="19"/>
      <c r="J81" s="19"/>
      <c r="K81" s="283">
        <f>IF('UTCM 09 BUDGET'!$A$34="X",ROUND(F30/174*225,0),0)</f>
        <v>0</v>
      </c>
      <c r="M81" s="84" t="s">
        <v>51</v>
      </c>
      <c r="N81" s="159"/>
      <c r="O81" s="80">
        <f>IF('UTCM 09 BUDGET'!$A$34="X",ROUND(G30/174*225,0),0)</f>
        <v>0</v>
      </c>
      <c r="P81" s="80">
        <f>IF('UTCM 09 BUDGET'!$A$34="X",ROUND(H30/174*225,0),0)</f>
        <v>0</v>
      </c>
      <c r="Q81" s="80">
        <f>IF('UTCM 09 BUDGET'!$A$34="X",ROUND(I30/174*225,0),0)</f>
        <v>0</v>
      </c>
      <c r="R81" s="80">
        <f>IF('UTCM 09 BUDGET'!$A$34="X",ROUND(J30/174*225,0),0)</f>
        <v>0</v>
      </c>
      <c r="S81" s="80">
        <f>IF('UTCM 09 BUDGET'!$A$34="X",ROUND(K30/174*225,0),0)</f>
        <v>0</v>
      </c>
      <c r="T81" s="60">
        <f t="shared" si="1"/>
        <v>0</v>
      </c>
      <c r="U81" s="209"/>
      <c r="V81" s="209"/>
      <c r="W81" s="209"/>
      <c r="X81" s="209"/>
      <c r="Y81" s="209"/>
      <c r="Z81" s="209"/>
    </row>
    <row r="82" spans="1:44" ht="12.75" customHeight="1" hidden="1">
      <c r="A82" s="49"/>
      <c r="B82" s="71"/>
      <c r="C82" s="300" t="str">
        <f>B33</f>
        <v>Name 7</v>
      </c>
      <c r="D82" s="300"/>
      <c r="E82" s="300"/>
      <c r="F82" s="300"/>
      <c r="G82" s="19"/>
      <c r="H82" s="19"/>
      <c r="I82" s="19"/>
      <c r="J82" s="19"/>
      <c r="K82" s="158">
        <f>IF('UTCM 09 BUDGET'!$A$37="X",ROUND(F33/174*225,0),0)</f>
        <v>0</v>
      </c>
      <c r="M82" s="84" t="s">
        <v>51</v>
      </c>
      <c r="N82" s="159"/>
      <c r="O82" s="80">
        <f>IF('UTCM 09 BUDGET'!$A$37="X",ROUND(G33/174*225,0),0)</f>
        <v>0</v>
      </c>
      <c r="P82" s="80">
        <f>IF('UTCM 09 BUDGET'!$A$37="X",ROUND(H33/174*225,0),0)</f>
        <v>0</v>
      </c>
      <c r="Q82" s="80">
        <f>IF('UTCM 09 BUDGET'!$A$37="X",ROUND(I33/174*225,0),0)</f>
        <v>0</v>
      </c>
      <c r="R82" s="80">
        <f>IF('UTCM 09 BUDGET'!$A$37="X",ROUND(J33/174*225,0),0)</f>
        <v>0</v>
      </c>
      <c r="S82" s="80">
        <f>IF('UTCM 09 BUDGET'!$A$37="X",ROUND(K33/174*225,0),0)</f>
        <v>0</v>
      </c>
      <c r="T82" s="60">
        <f t="shared" si="1"/>
        <v>0</v>
      </c>
      <c r="U82"/>
      <c r="V82"/>
      <c r="W82"/>
      <c r="X82" s="209"/>
      <c r="Y82" s="209"/>
      <c r="Z82" s="209"/>
      <c r="AM82" s="191"/>
      <c r="AN82" s="191"/>
      <c r="AO82" s="191"/>
      <c r="AP82" s="191"/>
      <c r="AQ82" s="191"/>
      <c r="AR82" s="191"/>
    </row>
    <row r="83" spans="1:44" ht="12.75" customHeight="1" hidden="1">
      <c r="A83" s="49"/>
      <c r="B83" s="71"/>
      <c r="C83" s="300" t="str">
        <f>B36</f>
        <v>Name 8</v>
      </c>
      <c r="D83" s="300"/>
      <c r="E83" s="300"/>
      <c r="F83" s="300"/>
      <c r="G83" s="19"/>
      <c r="H83" s="19"/>
      <c r="I83" s="19"/>
      <c r="J83" s="19"/>
      <c r="K83" s="158">
        <f>IF('UTCM 09 BUDGET'!$A$40="X",ROUND(F36/174*225,0),0)</f>
        <v>0</v>
      </c>
      <c r="M83" s="84" t="s">
        <v>51</v>
      </c>
      <c r="N83" s="159"/>
      <c r="O83" s="80">
        <f>IF('UTCM 09 BUDGET'!$A$40="X",ROUND(G36/174*225,0),0)</f>
        <v>0</v>
      </c>
      <c r="P83" s="80">
        <f>IF('UTCM 09 BUDGET'!$A$40="X",ROUND(H36/174*225,0),0)</f>
        <v>0</v>
      </c>
      <c r="Q83" s="80">
        <f>IF('UTCM 09 BUDGET'!$A$40="X",ROUND(I36/174*225,0),0)</f>
        <v>0</v>
      </c>
      <c r="R83" s="80">
        <f>IF('UTCM 09 BUDGET'!$A$40="X",ROUND(J36/174*225,0),0)</f>
        <v>0</v>
      </c>
      <c r="S83" s="80">
        <f>IF('UTCM 09 BUDGET'!$A$40="X",ROUND(K36/174*225,0),0)</f>
        <v>0</v>
      </c>
      <c r="T83" s="60">
        <f t="shared" si="1"/>
        <v>0</v>
      </c>
      <c r="U83" s="218"/>
      <c r="V83" s="209"/>
      <c r="W83" s="209"/>
      <c r="X83" s="209"/>
      <c r="Y83" s="209"/>
      <c r="Z83" s="209"/>
      <c r="AM83" s="191"/>
      <c r="AN83" s="191"/>
      <c r="AO83" s="191"/>
      <c r="AP83" s="191"/>
      <c r="AQ83" s="191"/>
      <c r="AR83" s="191"/>
    </row>
    <row r="84" spans="1:44" ht="12.75" customHeight="1" hidden="1">
      <c r="A84" s="49"/>
      <c r="B84" s="71"/>
      <c r="C84" s="300" t="str">
        <f>B39</f>
        <v>Name 9</v>
      </c>
      <c r="D84" s="300"/>
      <c r="E84" s="300"/>
      <c r="F84" s="300"/>
      <c r="G84" s="19"/>
      <c r="H84" s="19"/>
      <c r="I84" s="19"/>
      <c r="J84" s="19"/>
      <c r="K84" s="158">
        <f>IF('UTCM 09 BUDGET'!$A$43="X",ROUND(F39/174*225,0),0)</f>
        <v>0</v>
      </c>
      <c r="M84" s="84" t="s">
        <v>51</v>
      </c>
      <c r="N84" s="159"/>
      <c r="O84" s="80">
        <f>IF('UTCM 09 BUDGET'!$A$43="X",ROUND(G39/174*225,0),0)</f>
        <v>0</v>
      </c>
      <c r="P84" s="80">
        <f>IF('UTCM 09 BUDGET'!$A$43="X",ROUND(H39/174*225,0),0)</f>
        <v>0</v>
      </c>
      <c r="Q84" s="80">
        <f>IF('UTCM 09 BUDGET'!$A$43="X",ROUND(I39/174*225,0),0)</f>
        <v>0</v>
      </c>
      <c r="R84" s="80">
        <f>IF('UTCM 09 BUDGET'!$A$43="X",ROUND(J39/174*225,0),0)</f>
        <v>0</v>
      </c>
      <c r="S84" s="80">
        <f>IF('UTCM 09 BUDGET'!$A$43="X",ROUND(K39/174*225,0),0)</f>
        <v>0</v>
      </c>
      <c r="T84" s="60">
        <f t="shared" si="1"/>
        <v>0</v>
      </c>
      <c r="U84" s="218"/>
      <c r="V84" s="209"/>
      <c r="W84" s="209"/>
      <c r="X84" s="209"/>
      <c r="Y84" s="209"/>
      <c r="Z84" s="209"/>
      <c r="AM84" s="191"/>
      <c r="AN84" s="191"/>
      <c r="AO84" s="191"/>
      <c r="AP84" s="191"/>
      <c r="AQ84" s="191"/>
      <c r="AR84" s="191"/>
    </row>
    <row r="85" spans="1:44" ht="12.75" customHeight="1" hidden="1">
      <c r="A85" s="49"/>
      <c r="B85" s="71"/>
      <c r="C85" s="300" t="str">
        <f>B42</f>
        <v>Name 10</v>
      </c>
      <c r="D85" s="300"/>
      <c r="E85" s="300"/>
      <c r="F85" s="300"/>
      <c r="G85" s="19"/>
      <c r="H85" s="19"/>
      <c r="I85" s="19"/>
      <c r="J85" s="19"/>
      <c r="K85" s="158">
        <f>IF('UTCM 09 BUDGET'!$A$46="X",ROUND(F42/174*225,0),0)</f>
        <v>0</v>
      </c>
      <c r="M85" s="84" t="s">
        <v>51</v>
      </c>
      <c r="N85" s="159"/>
      <c r="O85" s="80">
        <f>IF('UTCM 09 BUDGET'!$A$46="X",ROUND(G42/174*225,0),0)</f>
        <v>0</v>
      </c>
      <c r="P85" s="80">
        <f>IF('UTCM 09 BUDGET'!$A$46="X",ROUND(H42/174*225,0),0)</f>
        <v>0</v>
      </c>
      <c r="Q85" s="80">
        <f>IF('UTCM 09 BUDGET'!$A$46="X",ROUND(I42/174*225,0),0)</f>
        <v>0</v>
      </c>
      <c r="R85" s="80">
        <f>IF('UTCM 09 BUDGET'!$A$46="X",ROUND(J42/174*225,0),0)</f>
        <v>0</v>
      </c>
      <c r="S85" s="80">
        <f>IF('UTCM 09 BUDGET'!$A$46="X",ROUND(K42/174*225,0),0)</f>
        <v>0</v>
      </c>
      <c r="T85" s="60">
        <f t="shared" si="1"/>
        <v>0</v>
      </c>
      <c r="U85" s="209"/>
      <c r="V85" s="209"/>
      <c r="W85" s="209"/>
      <c r="X85" s="209"/>
      <c r="Y85" s="209"/>
      <c r="Z85" s="209"/>
      <c r="AM85" s="191"/>
      <c r="AN85" s="191"/>
      <c r="AO85" s="191"/>
      <c r="AP85" s="191"/>
      <c r="AQ85" s="191"/>
      <c r="AR85" s="191"/>
    </row>
    <row r="86" spans="1:44" ht="12.75" customHeight="1" hidden="1">
      <c r="A86" s="49"/>
      <c r="B86" s="71"/>
      <c r="C86" s="300" t="str">
        <f>B45</f>
        <v>Name 11</v>
      </c>
      <c r="D86" s="300"/>
      <c r="E86" s="300"/>
      <c r="F86" s="300"/>
      <c r="G86" s="19"/>
      <c r="H86" s="19"/>
      <c r="I86" s="19"/>
      <c r="J86" s="19"/>
      <c r="K86" s="158">
        <f>IF('UTCM 09 BUDGET'!$A$49="X",ROUND(F45/174*225,0),0)</f>
        <v>0</v>
      </c>
      <c r="M86" s="84" t="s">
        <v>51</v>
      </c>
      <c r="N86" s="159"/>
      <c r="O86" s="80">
        <f>IF('UTCM 09 BUDGET'!$A$49="X",ROUND(G45/174*225,0),0)</f>
        <v>0</v>
      </c>
      <c r="P86" s="80">
        <f>IF('UTCM 09 BUDGET'!$A$49="X",ROUND(H45/174*225,0),0)</f>
        <v>0</v>
      </c>
      <c r="Q86" s="80">
        <f>IF('UTCM 09 BUDGET'!$A$49="X",ROUND(I45/174*225,0),0)</f>
        <v>0</v>
      </c>
      <c r="R86" s="80">
        <f>IF('UTCM 09 BUDGET'!$A$49="X",ROUND(J45/174*225,0),0)</f>
        <v>0</v>
      </c>
      <c r="S86" s="80">
        <f>IF('UTCM 09 BUDGET'!$A$49="X",ROUND(K45/174*225,0),0)</f>
        <v>0</v>
      </c>
      <c r="T86" s="60">
        <f t="shared" si="1"/>
        <v>0</v>
      </c>
      <c r="U86" s="209"/>
      <c r="V86" s="209"/>
      <c r="W86" s="209"/>
      <c r="X86" s="209"/>
      <c r="Y86" s="209"/>
      <c r="Z86" s="209"/>
      <c r="AM86" s="191"/>
      <c r="AN86" s="191"/>
      <c r="AO86" s="191"/>
      <c r="AP86" s="191"/>
      <c r="AQ86" s="191"/>
      <c r="AR86" s="191"/>
    </row>
    <row r="87" spans="1:44" ht="12.75" customHeight="1" hidden="1" thickBot="1">
      <c r="A87" s="49"/>
      <c r="B87" s="71"/>
      <c r="C87" s="300" t="str">
        <f>B48</f>
        <v>Name 12</v>
      </c>
      <c r="D87" s="300"/>
      <c r="E87" s="300"/>
      <c r="F87" s="300"/>
      <c r="G87" s="19"/>
      <c r="H87" s="19"/>
      <c r="I87" s="19"/>
      <c r="J87" s="19"/>
      <c r="K87" s="161">
        <f>IF('UTCM 09 BUDGET'!$A$52="X",ROUND(F48/174*225,0),0)</f>
        <v>0</v>
      </c>
      <c r="M87" s="84" t="s">
        <v>51</v>
      </c>
      <c r="N87" s="159"/>
      <c r="O87" s="80">
        <f>IF('UTCM 09 BUDGET'!$A$52="X",ROUND(G48/174*225,0),0)</f>
        <v>0</v>
      </c>
      <c r="P87" s="80">
        <f>IF('UTCM 09 BUDGET'!$A$52="X",ROUND(H48/174*225,0),0)</f>
        <v>0</v>
      </c>
      <c r="Q87" s="80">
        <f>IF('UTCM 09 BUDGET'!$A$52="X",ROUND(I48/174*225,0),0)</f>
        <v>0</v>
      </c>
      <c r="R87" s="80">
        <f>IF('UTCM 09 BUDGET'!$A$52="X",ROUND(J48/174*225,0),0)</f>
        <v>0</v>
      </c>
      <c r="S87" s="80">
        <f>IF('UTCM 09 BUDGET'!$A$52="X",ROUND(K48/174*225,0),0)</f>
        <v>0</v>
      </c>
      <c r="T87" s="60">
        <f t="shared" si="1"/>
        <v>0</v>
      </c>
      <c r="U87" s="209"/>
      <c r="V87" s="209"/>
      <c r="W87" s="209"/>
      <c r="X87" s="209"/>
      <c r="Y87" s="209"/>
      <c r="Z87" s="209"/>
      <c r="AM87" s="191"/>
      <c r="AN87" s="191"/>
      <c r="AO87" s="191"/>
      <c r="AP87" s="191"/>
      <c r="AQ87" s="191"/>
      <c r="AR87" s="191"/>
    </row>
    <row r="88" spans="1:25" ht="23.25" customHeight="1">
      <c r="A88" s="49">
        <v>4</v>
      </c>
      <c r="B88" s="311" t="s">
        <v>140</v>
      </c>
      <c r="C88" s="311"/>
      <c r="D88" s="85"/>
      <c r="E88" s="71"/>
      <c r="F88" s="45" t="s">
        <v>59</v>
      </c>
      <c r="G88" s="45" t="str">
        <f>P9</f>
        <v>SOURCE 1</v>
      </c>
      <c r="H88" s="45" t="str">
        <f>Q9</f>
        <v>SOURCE 2</v>
      </c>
      <c r="I88" s="45" t="str">
        <f>R9</f>
        <v>SOURCE 3</v>
      </c>
      <c r="J88" s="45" t="str">
        <f>S9</f>
        <v>SOURCE 4</v>
      </c>
      <c r="M88" s="86"/>
      <c r="N88" s="80"/>
      <c r="O88" s="246"/>
      <c r="P88" s="59"/>
      <c r="Q88" s="59"/>
      <c r="R88" s="59"/>
      <c r="S88" s="59"/>
      <c r="T88" s="203"/>
      <c r="U88" s="212" t="s">
        <v>73</v>
      </c>
      <c r="V88" s="213"/>
      <c r="W88" s="213"/>
      <c r="X88" s="213"/>
      <c r="Y88" s="214"/>
    </row>
    <row r="89" spans="1:25" ht="12.75" customHeight="1">
      <c r="A89" s="49"/>
      <c r="B89" s="71"/>
      <c r="C89" s="87" t="str">
        <f>B51</f>
        <v>PhD1 - Name or TBN</v>
      </c>
      <c r="D89" s="85">
        <f>SUM(F89:J89)</f>
        <v>0</v>
      </c>
      <c r="E89" s="71" t="s">
        <v>57</v>
      </c>
      <c r="F89" s="1">
        <f aca="true" t="shared" si="2" ref="F89:J90">24*G51/1044</f>
        <v>0</v>
      </c>
      <c r="G89" s="2">
        <f t="shared" si="2"/>
        <v>0</v>
      </c>
      <c r="H89" s="2">
        <f t="shared" si="2"/>
        <v>0</v>
      </c>
      <c r="I89" s="2">
        <f t="shared" si="2"/>
        <v>0</v>
      </c>
      <c r="J89" s="296">
        <f t="shared" si="2"/>
        <v>0</v>
      </c>
      <c r="K89" s="79">
        <f>D89*214</f>
        <v>0</v>
      </c>
      <c r="M89" s="84"/>
      <c r="N89" s="88"/>
      <c r="O89" s="246"/>
      <c r="P89" s="59"/>
      <c r="Q89" s="59"/>
      <c r="R89" s="59"/>
      <c r="S89" s="59"/>
      <c r="T89" s="203"/>
      <c r="U89" s="219" t="s">
        <v>74</v>
      </c>
      <c r="V89" s="215"/>
      <c r="W89" s="215"/>
      <c r="X89" s="215"/>
      <c r="Y89" s="205"/>
    </row>
    <row r="90" spans="1:25" ht="12.75" customHeight="1">
      <c r="A90" s="49"/>
      <c r="B90" s="71"/>
      <c r="C90" s="87" t="str">
        <f>B54</f>
        <v>PhD2 - Name or TBN</v>
      </c>
      <c r="D90" s="85">
        <f>SUM(F90:J90)</f>
        <v>0</v>
      </c>
      <c r="E90" s="71" t="s">
        <v>57</v>
      </c>
      <c r="F90" s="294">
        <f t="shared" si="2"/>
        <v>0</v>
      </c>
      <c r="G90" s="295">
        <f t="shared" si="2"/>
        <v>0</v>
      </c>
      <c r="H90" s="295">
        <f t="shared" si="2"/>
        <v>0</v>
      </c>
      <c r="I90" s="295">
        <f t="shared" si="2"/>
        <v>0</v>
      </c>
      <c r="J90" s="297">
        <f t="shared" si="2"/>
        <v>0</v>
      </c>
      <c r="K90" s="79">
        <f>D90*214</f>
        <v>0</v>
      </c>
      <c r="M90" s="84"/>
      <c r="N90" s="88"/>
      <c r="O90" s="246"/>
      <c r="P90" s="59"/>
      <c r="Q90" s="59"/>
      <c r="R90" s="59"/>
      <c r="S90" s="59"/>
      <c r="T90" s="203"/>
      <c r="U90" s="219"/>
      <c r="V90" s="215"/>
      <c r="W90" s="215"/>
      <c r="X90" s="215"/>
      <c r="Y90" s="205"/>
    </row>
    <row r="91" spans="1:25" ht="12.75" customHeight="1">
      <c r="A91" s="49"/>
      <c r="B91" s="71"/>
      <c r="C91" s="87" t="str">
        <f>B57</f>
        <v>MS1 - Name or TBN</v>
      </c>
      <c r="D91" s="85">
        <f>SUM(F91:J91)</f>
        <v>0</v>
      </c>
      <c r="E91" s="71" t="s">
        <v>57</v>
      </c>
      <c r="F91" s="294">
        <f>24*G57/1044</f>
        <v>0</v>
      </c>
      <c r="G91" s="295">
        <f>24*H57/1044</f>
        <v>0</v>
      </c>
      <c r="H91" s="295">
        <f>24*I57/1044</f>
        <v>0</v>
      </c>
      <c r="I91" s="295">
        <f>24*J57/1044</f>
        <v>0</v>
      </c>
      <c r="J91" s="297">
        <f>24*K57/1044</f>
        <v>0</v>
      </c>
      <c r="K91" s="79">
        <f>D91*214</f>
        <v>0</v>
      </c>
      <c r="M91" s="84"/>
      <c r="N91" s="88"/>
      <c r="O91" s="246"/>
      <c r="P91" s="59"/>
      <c r="Q91" s="59"/>
      <c r="R91" s="59"/>
      <c r="S91" s="59"/>
      <c r="T91" s="203"/>
      <c r="U91" s="219"/>
      <c r="V91" s="215"/>
      <c r="W91" s="215"/>
      <c r="X91" s="215"/>
      <c r="Y91" s="205"/>
    </row>
    <row r="92" spans="1:25" ht="12.75" customHeight="1">
      <c r="A92" s="49"/>
      <c r="B92" s="71"/>
      <c r="C92" s="87" t="str">
        <f>B60</f>
        <v>MS2 - Name or TBN</v>
      </c>
      <c r="D92" s="89">
        <f>SUM(F92:J92)</f>
        <v>0</v>
      </c>
      <c r="E92" s="71" t="s">
        <v>57</v>
      </c>
      <c r="F92" s="3">
        <f>24*G60/1044</f>
        <v>0</v>
      </c>
      <c r="G92" s="4">
        <f>24*H60/1044</f>
        <v>0</v>
      </c>
      <c r="H92" s="4">
        <f>24*I60/1044</f>
        <v>0</v>
      </c>
      <c r="I92" s="4">
        <f>24*J60/1044</f>
        <v>0</v>
      </c>
      <c r="J92" s="5">
        <f>24*K60/1044</f>
        <v>0</v>
      </c>
      <c r="K92" s="90">
        <f>D92*214</f>
        <v>0</v>
      </c>
      <c r="M92" s="84"/>
      <c r="N92" s="88"/>
      <c r="O92" s="246"/>
      <c r="P92" s="59"/>
      <c r="Q92" s="59"/>
      <c r="R92" s="59"/>
      <c r="S92" s="59"/>
      <c r="T92" s="203"/>
      <c r="U92" s="204" t="s">
        <v>139</v>
      </c>
      <c r="V92" s="215"/>
      <c r="W92" s="215"/>
      <c r="X92" s="215"/>
      <c r="Y92" s="205"/>
    </row>
    <row r="93" spans="1:25" ht="12.75" customHeight="1" thickBot="1">
      <c r="A93" s="49"/>
      <c r="B93" s="71"/>
      <c r="C93" s="19"/>
      <c r="D93" s="85">
        <f>SUM(D89:D92)</f>
        <v>0</v>
      </c>
      <c r="E93" s="71" t="s">
        <v>58</v>
      </c>
      <c r="F93" s="91">
        <f>SUM(F89:F92)</f>
        <v>0</v>
      </c>
      <c r="G93" s="91">
        <f>SUM(G89:G92)</f>
        <v>0</v>
      </c>
      <c r="H93" s="91">
        <f>SUM(H89:H92)</f>
        <v>0</v>
      </c>
      <c r="I93" s="91">
        <f>SUM(I89:I92)</f>
        <v>0</v>
      </c>
      <c r="J93" s="91">
        <f>SUM(J89:J92)</f>
        <v>0</v>
      </c>
      <c r="K93" s="79">
        <f>D93*214</f>
        <v>0</v>
      </c>
      <c r="M93" s="84" t="s">
        <v>51</v>
      </c>
      <c r="N93" s="80">
        <f>D93*214</f>
        <v>0</v>
      </c>
      <c r="O93" s="246">
        <f>F93*214</f>
        <v>0</v>
      </c>
      <c r="P93" s="59">
        <f>G93*214</f>
        <v>0</v>
      </c>
      <c r="Q93" s="59">
        <f>H93*214</f>
        <v>0</v>
      </c>
      <c r="R93" s="59">
        <f>I93*214</f>
        <v>0</v>
      </c>
      <c r="S93" s="59">
        <f>J93*214</f>
        <v>0</v>
      </c>
      <c r="T93" s="203">
        <f aca="true" t="shared" si="3" ref="T93:T105">SUM(O93:S93)</f>
        <v>0</v>
      </c>
      <c r="U93" s="210"/>
      <c r="V93" s="216"/>
      <c r="W93" s="216"/>
      <c r="X93" s="216"/>
      <c r="Y93" s="211"/>
    </row>
    <row r="94" spans="1:24" ht="12.75" customHeight="1">
      <c r="A94" s="49">
        <v>5</v>
      </c>
      <c r="B94" s="311" t="str">
        <f>'UTCM 09 BUDGET'!B98:C98</f>
        <v>no IDC Item 1</v>
      </c>
      <c r="C94" s="311"/>
      <c r="D94" s="19"/>
      <c r="E94" s="19"/>
      <c r="F94" s="19"/>
      <c r="G94" s="19"/>
      <c r="H94" s="19"/>
      <c r="I94" s="19"/>
      <c r="J94" s="19"/>
      <c r="K94" s="19"/>
      <c r="M94" s="84" t="s">
        <v>51</v>
      </c>
      <c r="N94" s="80">
        <f aca="true" t="shared" si="4" ref="N94:N103">SUM(O94:S94)</f>
        <v>0</v>
      </c>
      <c r="O94" s="6"/>
      <c r="P94" s="7"/>
      <c r="Q94" s="7"/>
      <c r="R94" s="7"/>
      <c r="S94" s="7"/>
      <c r="T94" s="203">
        <f t="shared" si="3"/>
        <v>0</v>
      </c>
      <c r="U94"/>
      <c r="V94"/>
      <c r="W94"/>
      <c r="X94" s="209"/>
    </row>
    <row r="95" spans="1:23" ht="12.75" customHeight="1">
      <c r="A95" s="49">
        <v>6</v>
      </c>
      <c r="B95" s="311" t="str">
        <f>'UTCM 09 BUDGET'!B99:C99</f>
        <v>no IDC Item 2</v>
      </c>
      <c r="C95" s="311"/>
      <c r="D95" s="19"/>
      <c r="E95" s="19"/>
      <c r="F95" s="19"/>
      <c r="G95" s="19"/>
      <c r="H95" s="19"/>
      <c r="I95" s="19"/>
      <c r="J95" s="19"/>
      <c r="K95" s="19"/>
      <c r="M95" s="84" t="s">
        <v>51</v>
      </c>
      <c r="N95" s="80">
        <f t="shared" si="4"/>
        <v>0</v>
      </c>
      <c r="O95" s="6"/>
      <c r="P95" s="7"/>
      <c r="Q95" s="7"/>
      <c r="R95" s="7"/>
      <c r="S95" s="7"/>
      <c r="T95" s="203">
        <f t="shared" si="3"/>
        <v>0</v>
      </c>
      <c r="U95"/>
      <c r="V95"/>
      <c r="W95"/>
    </row>
    <row r="96" spans="1:23" ht="12.75" customHeight="1">
      <c r="A96" s="49">
        <v>7</v>
      </c>
      <c r="B96" s="311" t="str">
        <f>'UTCM 09 BUDGET'!B100:C100</f>
        <v>no IDC Item 3</v>
      </c>
      <c r="C96" s="311"/>
      <c r="D96" s="19"/>
      <c r="E96" s="19"/>
      <c r="F96" s="19"/>
      <c r="G96" s="19"/>
      <c r="H96" s="19"/>
      <c r="I96" s="19"/>
      <c r="J96" s="19"/>
      <c r="K96" s="19"/>
      <c r="M96" s="84" t="s">
        <v>51</v>
      </c>
      <c r="N96" s="80">
        <f t="shared" si="4"/>
        <v>0</v>
      </c>
      <c r="O96" s="6"/>
      <c r="P96" s="7"/>
      <c r="Q96" s="7"/>
      <c r="R96" s="7"/>
      <c r="S96" s="7"/>
      <c r="T96" s="203">
        <f t="shared" si="3"/>
        <v>0</v>
      </c>
      <c r="U96"/>
      <c r="V96"/>
      <c r="W96"/>
    </row>
    <row r="97" spans="1:23" ht="12.75" customHeight="1">
      <c r="A97" s="49">
        <v>8</v>
      </c>
      <c r="B97" s="311" t="str">
        <f>'UTCM 09 BUDGET'!B101:C101</f>
        <v>no IDC Item 4</v>
      </c>
      <c r="C97" s="311"/>
      <c r="D97" s="19"/>
      <c r="E97" s="19"/>
      <c r="F97" s="19"/>
      <c r="G97" s="19"/>
      <c r="H97" s="19"/>
      <c r="I97" s="19"/>
      <c r="J97" s="19"/>
      <c r="K97" s="19"/>
      <c r="M97" s="84" t="s">
        <v>51</v>
      </c>
      <c r="N97" s="80">
        <f t="shared" si="4"/>
        <v>0</v>
      </c>
      <c r="O97" s="6"/>
      <c r="P97" s="7"/>
      <c r="Q97" s="7"/>
      <c r="R97" s="7"/>
      <c r="S97" s="7"/>
      <c r="T97" s="203">
        <f t="shared" si="3"/>
        <v>0</v>
      </c>
      <c r="U97"/>
      <c r="V97"/>
      <c r="W97"/>
    </row>
    <row r="98" spans="1:23" ht="12.75" customHeight="1">
      <c r="A98" s="49">
        <v>9</v>
      </c>
      <c r="B98" s="311" t="str">
        <f>'UTCM 09 BUDGET'!B102</f>
        <v>Item 5 (subject to IDC)</v>
      </c>
      <c r="C98" s="311"/>
      <c r="D98" s="19"/>
      <c r="E98" s="19"/>
      <c r="F98" s="19"/>
      <c r="G98" s="19"/>
      <c r="H98" s="19"/>
      <c r="I98" s="19"/>
      <c r="J98" s="19"/>
      <c r="K98" s="19"/>
      <c r="M98" s="84"/>
      <c r="N98" s="80">
        <f t="shared" si="4"/>
        <v>0</v>
      </c>
      <c r="O98" s="6"/>
      <c r="P98" s="7"/>
      <c r="Q98" s="7"/>
      <c r="R98" s="7"/>
      <c r="S98" s="7"/>
      <c r="T98" s="203">
        <f t="shared" si="3"/>
        <v>0</v>
      </c>
      <c r="U98"/>
      <c r="V98"/>
      <c r="W98"/>
    </row>
    <row r="99" spans="1:23" ht="12.75" customHeight="1">
      <c r="A99" s="49">
        <v>10</v>
      </c>
      <c r="B99" s="311" t="str">
        <f>'UTCM 09 BUDGET'!B103</f>
        <v>Item 6 (subject to IDC)</v>
      </c>
      <c r="C99" s="311"/>
      <c r="D99" s="19"/>
      <c r="E99" s="19"/>
      <c r="F99" s="19"/>
      <c r="G99" s="19"/>
      <c r="H99" s="19"/>
      <c r="I99" s="19"/>
      <c r="J99" s="19"/>
      <c r="K99" s="19"/>
      <c r="M99" s="84"/>
      <c r="N99" s="80">
        <f t="shared" si="4"/>
        <v>0</v>
      </c>
      <c r="O99" s="6"/>
      <c r="P99" s="7"/>
      <c r="Q99" s="7"/>
      <c r="R99" s="7"/>
      <c r="S99" s="7"/>
      <c r="T99" s="203">
        <f t="shared" si="3"/>
        <v>0</v>
      </c>
      <c r="U99"/>
      <c r="V99"/>
      <c r="W99"/>
    </row>
    <row r="100" spans="1:23" ht="12.75" customHeight="1">
      <c r="A100" s="49">
        <v>11</v>
      </c>
      <c r="B100" s="71" t="str">
        <f>'UTCM 09 BUDGET'!B104</f>
        <v>Item 7 (subject to IDC)</v>
      </c>
      <c r="C100" s="71"/>
      <c r="D100" s="19"/>
      <c r="E100" s="19"/>
      <c r="F100" s="19"/>
      <c r="G100" s="19"/>
      <c r="H100" s="19"/>
      <c r="I100" s="19"/>
      <c r="J100" s="19"/>
      <c r="K100" s="19"/>
      <c r="M100" s="84"/>
      <c r="N100" s="80">
        <f t="shared" si="4"/>
        <v>0</v>
      </c>
      <c r="O100" s="6"/>
      <c r="P100" s="7"/>
      <c r="Q100" s="7"/>
      <c r="R100" s="7"/>
      <c r="S100" s="7"/>
      <c r="T100" s="203">
        <f t="shared" si="3"/>
        <v>0</v>
      </c>
      <c r="U100"/>
      <c r="V100"/>
      <c r="W100"/>
    </row>
    <row r="101" spans="1:23" ht="12.75" customHeight="1">
      <c r="A101" s="49">
        <v>12</v>
      </c>
      <c r="B101" s="71" t="str">
        <f>'UTCM 09 BUDGET'!B105</f>
        <v>Item 8 (subject to IDC)</v>
      </c>
      <c r="C101" s="71"/>
      <c r="D101" s="19"/>
      <c r="E101" s="19"/>
      <c r="F101" s="19"/>
      <c r="G101" s="19"/>
      <c r="H101" s="19"/>
      <c r="I101" s="19"/>
      <c r="J101" s="19"/>
      <c r="K101" s="19"/>
      <c r="M101" s="84"/>
      <c r="N101" s="80">
        <f t="shared" si="4"/>
        <v>0</v>
      </c>
      <c r="O101" s="6"/>
      <c r="P101" s="7"/>
      <c r="Q101" s="7"/>
      <c r="R101" s="7"/>
      <c r="S101" s="7"/>
      <c r="T101" s="203">
        <f t="shared" si="3"/>
        <v>0</v>
      </c>
      <c r="U101"/>
      <c r="V101"/>
      <c r="W101"/>
    </row>
    <row r="102" spans="1:26" ht="12.75" customHeight="1">
      <c r="A102" s="49">
        <v>13</v>
      </c>
      <c r="B102" s="275" t="s">
        <v>154</v>
      </c>
      <c r="C102" s="23"/>
      <c r="D102" s="19"/>
      <c r="E102" s="19"/>
      <c r="F102" s="19"/>
      <c r="G102" s="19"/>
      <c r="H102" s="19"/>
      <c r="I102" s="19"/>
      <c r="J102" s="19"/>
      <c r="K102" s="19"/>
      <c r="M102" s="84"/>
      <c r="N102" s="80">
        <f>SUM(O102:S102)</f>
        <v>0</v>
      </c>
      <c r="O102" s="6"/>
      <c r="P102" s="7"/>
      <c r="Q102" s="7"/>
      <c r="R102" s="7"/>
      <c r="S102" s="7"/>
      <c r="T102" s="203">
        <f>SUM(O102:S102)</f>
        <v>0</v>
      </c>
      <c r="U102" s="206"/>
      <c r="V102" s="206"/>
      <c r="W102" s="206"/>
      <c r="X102" s="206"/>
      <c r="Y102" s="206"/>
      <c r="Z102" s="209"/>
    </row>
    <row r="103" spans="1:22" ht="12.75" customHeight="1">
      <c r="A103" s="49">
        <v>14</v>
      </c>
      <c r="B103" s="300" t="s">
        <v>36</v>
      </c>
      <c r="C103" s="300"/>
      <c r="F103" s="19"/>
      <c r="G103" s="19"/>
      <c r="H103" s="19"/>
      <c r="I103" s="19"/>
      <c r="J103" s="19"/>
      <c r="K103" s="19"/>
      <c r="L103" s="19"/>
      <c r="M103" s="19"/>
      <c r="N103" s="92">
        <f t="shared" si="4"/>
        <v>0</v>
      </c>
      <c r="O103" s="8"/>
      <c r="P103" s="7"/>
      <c r="Q103" s="7"/>
      <c r="R103" s="7"/>
      <c r="S103" s="7"/>
      <c r="T103" s="203">
        <f t="shared" si="3"/>
        <v>0</v>
      </c>
      <c r="U103" s="209"/>
      <c r="V103" s="209"/>
    </row>
    <row r="104" spans="1:20" ht="22.5" customHeight="1" thickBot="1">
      <c r="A104" s="30"/>
      <c r="B104" s="93"/>
      <c r="C104" s="93" t="s">
        <v>17</v>
      </c>
      <c r="D104" s="93"/>
      <c r="E104" s="94"/>
      <c r="F104" s="94"/>
      <c r="G104" s="94"/>
      <c r="H104" s="94"/>
      <c r="I104" s="94"/>
      <c r="J104" s="94"/>
      <c r="K104" s="95"/>
      <c r="L104" s="96"/>
      <c r="M104" s="96"/>
      <c r="N104" s="97">
        <f>SUM(N74:N103)</f>
        <v>0</v>
      </c>
      <c r="O104" s="97">
        <f>O74+O75+SUM(O93:O103)</f>
        <v>0</v>
      </c>
      <c r="P104" s="97">
        <f>P74+P75+SUM(P93:P103)</f>
        <v>0</v>
      </c>
      <c r="Q104" s="97">
        <f>Q74+Q75+SUM(Q93:Q103)</f>
        <v>0</v>
      </c>
      <c r="R104" s="97">
        <f>R74+R75+SUM(R93:R103)</f>
        <v>0</v>
      </c>
      <c r="S104" s="97">
        <f>S74+S75+SUM(S93:S103)</f>
        <v>0</v>
      </c>
      <c r="T104" s="221">
        <f t="shared" si="3"/>
        <v>0</v>
      </c>
    </row>
    <row r="105" spans="1:20" ht="24.75" customHeight="1" thickBot="1">
      <c r="A105" s="98" t="s">
        <v>90</v>
      </c>
      <c r="B105" s="99"/>
      <c r="C105" s="99"/>
      <c r="D105" s="99"/>
      <c r="E105" s="100"/>
      <c r="F105" s="100"/>
      <c r="G105" s="100"/>
      <c r="H105" s="100"/>
      <c r="I105" s="100"/>
      <c r="J105" s="100"/>
      <c r="K105" s="100"/>
      <c r="L105" s="100"/>
      <c r="M105" s="100"/>
      <c r="N105" s="101">
        <f aca="true" t="shared" si="5" ref="N105:S105">N64+N104</f>
        <v>0</v>
      </c>
      <c r="O105" s="243">
        <f t="shared" si="5"/>
        <v>0</v>
      </c>
      <c r="P105" s="101">
        <f t="shared" si="5"/>
        <v>0</v>
      </c>
      <c r="Q105" s="101">
        <f t="shared" si="5"/>
        <v>0</v>
      </c>
      <c r="R105" s="101">
        <f t="shared" si="5"/>
        <v>0</v>
      </c>
      <c r="S105" s="101">
        <f t="shared" si="5"/>
        <v>0</v>
      </c>
      <c r="T105" s="221">
        <f t="shared" si="3"/>
        <v>0</v>
      </c>
    </row>
    <row r="106" spans="1:20" ht="14.25" customHeight="1">
      <c r="A106" s="30"/>
      <c r="B106" s="27"/>
      <c r="C106" s="27"/>
      <c r="D106" s="27"/>
      <c r="E106" s="19"/>
      <c r="F106" s="19"/>
      <c r="G106" s="45" t="s">
        <v>3</v>
      </c>
      <c r="H106" s="45" t="s">
        <v>37</v>
      </c>
      <c r="I106" s="45" t="s">
        <v>38</v>
      </c>
      <c r="J106" s="45" t="s">
        <v>39</v>
      </c>
      <c r="K106" s="45" t="s">
        <v>40</v>
      </c>
      <c r="L106" s="102" t="s">
        <v>66</v>
      </c>
      <c r="M106" s="102"/>
      <c r="N106" s="38"/>
      <c r="O106" s="244"/>
      <c r="P106" s="39"/>
      <c r="Q106" s="39"/>
      <c r="R106" s="39"/>
      <c r="S106" s="39"/>
      <c r="T106" s="222"/>
    </row>
    <row r="107" spans="1:20" ht="13.5" thickBot="1">
      <c r="A107" s="33" t="s">
        <v>145</v>
      </c>
      <c r="B107" s="34"/>
      <c r="C107" s="34"/>
      <c r="D107" s="34"/>
      <c r="E107" s="35"/>
      <c r="F107" s="103" t="s">
        <v>18</v>
      </c>
      <c r="G107" s="153">
        <f>O105-(O75+O93+O94+O95+O96+O97)</f>
        <v>0</v>
      </c>
      <c r="H107" s="153">
        <f>P105-(P75+P93+P94+P95+P96+P97)</f>
        <v>0</v>
      </c>
      <c r="I107" s="153">
        <f>Q105-(Q75+Q93+Q94+Q95+Q96+Q97)</f>
        <v>0</v>
      </c>
      <c r="J107" s="153">
        <f>R105-(R75+R93+R94+R95+R96+R97)</f>
        <v>0</v>
      </c>
      <c r="K107" s="153">
        <f>S105-(S75+S93+S94+S95+S96+S97)</f>
        <v>0</v>
      </c>
      <c r="L107" s="153">
        <f>N105-(N75+N93+N94+N95+N96+N97)</f>
        <v>0</v>
      </c>
      <c r="M107" s="104"/>
      <c r="N107" s="105">
        <f>L107*0.455</f>
        <v>0</v>
      </c>
      <c r="O107" s="70">
        <f>G107*0.455</f>
        <v>0</v>
      </c>
      <c r="P107" s="106">
        <f>H107*0.455</f>
        <v>0</v>
      </c>
      <c r="Q107" s="106">
        <f>I107*0.455</f>
        <v>0</v>
      </c>
      <c r="R107" s="106">
        <f>J107*0.455</f>
        <v>0</v>
      </c>
      <c r="S107" s="106">
        <f>K107*0.455</f>
        <v>0</v>
      </c>
      <c r="T107" s="221">
        <f>SUM(O107:S107)</f>
        <v>0</v>
      </c>
    </row>
    <row r="108" spans="1:20" ht="22.5" customHeight="1" thickBot="1">
      <c r="A108" s="33" t="s">
        <v>91</v>
      </c>
      <c r="B108" s="34"/>
      <c r="C108" s="34"/>
      <c r="D108" s="34"/>
      <c r="E108" s="35"/>
      <c r="F108" s="35"/>
      <c r="G108" s="35"/>
      <c r="H108" s="35"/>
      <c r="I108" s="35"/>
      <c r="J108" s="35"/>
      <c r="K108" s="35"/>
      <c r="L108" s="35"/>
      <c r="M108" s="35"/>
      <c r="N108" s="105">
        <f aca="true" t="shared" si="6" ref="N108:S108">N105+N107</f>
        <v>0</v>
      </c>
      <c r="O108" s="70">
        <f t="shared" si="6"/>
        <v>0</v>
      </c>
      <c r="P108" s="106">
        <f t="shared" si="6"/>
        <v>0</v>
      </c>
      <c r="Q108" s="106">
        <f t="shared" si="6"/>
        <v>0</v>
      </c>
      <c r="R108" s="106">
        <f t="shared" si="6"/>
        <v>0</v>
      </c>
      <c r="S108" s="106">
        <f t="shared" si="6"/>
        <v>0</v>
      </c>
      <c r="T108" s="221">
        <f>SUM(O108:S108)</f>
        <v>0</v>
      </c>
    </row>
    <row r="109" spans="1:20" ht="12.75">
      <c r="A109" s="107" t="s">
        <v>64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08" t="s">
        <v>19</v>
      </c>
      <c r="P109" s="109"/>
      <c r="Q109" s="19"/>
      <c r="R109" s="19"/>
      <c r="S109" s="19"/>
      <c r="T109" s="193"/>
    </row>
    <row r="110" spans="1:20" ht="24" customHeight="1" thickBot="1">
      <c r="A110" s="6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65"/>
      <c r="P110" s="36"/>
      <c r="Q110" s="193"/>
      <c r="R110" s="191"/>
      <c r="S110" s="191"/>
      <c r="T110" s="193"/>
    </row>
    <row r="111" spans="1:20" ht="12.75">
      <c r="A111" s="107" t="s">
        <v>62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49" t="s">
        <v>19</v>
      </c>
      <c r="P111" s="110"/>
      <c r="Q111" s="193"/>
      <c r="R111" s="191"/>
      <c r="S111" s="191"/>
      <c r="T111" s="193"/>
    </row>
    <row r="112" spans="1:20" ht="12.75">
      <c r="A112" s="49"/>
      <c r="B112" s="71" t="s">
        <v>63</v>
      </c>
      <c r="C112" s="19"/>
      <c r="D112" s="19"/>
      <c r="E112" s="19"/>
      <c r="G112" s="71"/>
      <c r="H112" s="71"/>
      <c r="I112" s="71"/>
      <c r="J112" s="71"/>
      <c r="K112" s="71"/>
      <c r="L112" s="19"/>
      <c r="M112" s="19"/>
      <c r="N112" s="19"/>
      <c r="O112" s="49"/>
      <c r="P112" s="110"/>
      <c r="Q112" s="193"/>
      <c r="R112" s="191"/>
      <c r="S112" s="191"/>
      <c r="T112" s="193"/>
    </row>
    <row r="113" spans="1:20" ht="13.5" thickBot="1">
      <c r="A113" s="65"/>
      <c r="B113" s="35" t="s">
        <v>20</v>
      </c>
      <c r="C113" s="35"/>
      <c r="D113" s="35"/>
      <c r="E113" s="35"/>
      <c r="F113" s="111"/>
      <c r="G113" s="35"/>
      <c r="H113" s="35"/>
      <c r="I113" s="35"/>
      <c r="J113" s="35"/>
      <c r="K113" s="35"/>
      <c r="L113" s="35"/>
      <c r="M113" s="35"/>
      <c r="N113" s="35"/>
      <c r="O113" s="65"/>
      <c r="P113" s="36"/>
      <c r="Q113" s="193"/>
      <c r="R113" s="191"/>
      <c r="S113" s="191"/>
      <c r="T113" s="193"/>
    </row>
    <row r="114" spans="1:21" ht="12.75">
      <c r="A114" s="108" t="s">
        <v>116</v>
      </c>
      <c r="B114" s="173"/>
      <c r="C114" s="141"/>
      <c r="D114" s="19"/>
      <c r="E114" s="19"/>
      <c r="F114" s="19"/>
      <c r="G114" s="19" t="str">
        <f>P9</f>
        <v>SOURCE 1</v>
      </c>
      <c r="H114" s="19"/>
      <c r="I114" s="19"/>
      <c r="J114" s="19"/>
      <c r="K114" s="19"/>
      <c r="L114" s="19"/>
      <c r="M114" s="19"/>
      <c r="N114" s="19"/>
      <c r="O114" s="49" t="s">
        <v>19</v>
      </c>
      <c r="P114" s="110"/>
      <c r="Q114" s="193"/>
      <c r="R114" s="191"/>
      <c r="S114" s="191"/>
      <c r="T114" s="327" t="s">
        <v>128</v>
      </c>
      <c r="U114" s="328"/>
    </row>
    <row r="115" spans="1:21" ht="12.75">
      <c r="A115" s="107" t="s">
        <v>117</v>
      </c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49"/>
      <c r="P115" s="110"/>
      <c r="Q115" s="193"/>
      <c r="R115" s="191"/>
      <c r="S115" s="191"/>
      <c r="T115" s="302" t="s">
        <v>129</v>
      </c>
      <c r="U115" s="303"/>
    </row>
    <row r="116" spans="1:21" ht="12.75">
      <c r="A116" s="49"/>
      <c r="B116" s="53" t="str">
        <f>'UTCM 09 BUDGET'!B120</f>
        <v>Name</v>
      </c>
      <c r="C116" s="19"/>
      <c r="D116" s="19"/>
      <c r="E116" s="19"/>
      <c r="G116" s="71"/>
      <c r="H116" s="71"/>
      <c r="I116" s="71"/>
      <c r="J116" s="71"/>
      <c r="K116" s="71"/>
      <c r="L116" s="19"/>
      <c r="M116" s="19"/>
      <c r="N116" s="19"/>
      <c r="O116" s="49"/>
      <c r="P116" s="110"/>
      <c r="Q116" s="193"/>
      <c r="R116" s="191"/>
      <c r="S116" s="191"/>
      <c r="T116" s="302" t="s">
        <v>130</v>
      </c>
      <c r="U116" s="303"/>
    </row>
    <row r="117" spans="1:21" ht="13.5" thickBot="1">
      <c r="A117" s="65"/>
      <c r="B117" s="170" t="str">
        <f>'UTCM 09 BUDGET'!B121</f>
        <v>Title</v>
      </c>
      <c r="C117" s="35"/>
      <c r="D117" s="35"/>
      <c r="E117" s="35"/>
      <c r="F117" s="111"/>
      <c r="G117" s="35"/>
      <c r="H117" s="35"/>
      <c r="I117" s="35"/>
      <c r="J117" s="35"/>
      <c r="K117" s="35"/>
      <c r="L117" s="35"/>
      <c r="M117" s="35"/>
      <c r="N117" s="35"/>
      <c r="O117" s="65"/>
      <c r="P117" s="36"/>
      <c r="Q117" s="193"/>
      <c r="R117" s="191"/>
      <c r="S117" s="191"/>
      <c r="T117" s="302" t="s">
        <v>131</v>
      </c>
      <c r="U117" s="303"/>
    </row>
    <row r="118" spans="1:21" ht="12.75">
      <c r="A118" s="108" t="s">
        <v>116</v>
      </c>
      <c r="B118" s="41"/>
      <c r="C118" s="19"/>
      <c r="D118" s="19"/>
      <c r="E118" s="19"/>
      <c r="F118" s="19"/>
      <c r="G118" s="19" t="str">
        <f>Q9</f>
        <v>SOURCE 2</v>
      </c>
      <c r="H118" s="19"/>
      <c r="I118" s="19"/>
      <c r="J118" s="19"/>
      <c r="K118" s="19"/>
      <c r="L118" s="19"/>
      <c r="M118" s="19"/>
      <c r="N118" s="19"/>
      <c r="O118" s="49" t="s">
        <v>19</v>
      </c>
      <c r="P118" s="110"/>
      <c r="Q118" s="193"/>
      <c r="R118" s="191"/>
      <c r="S118" s="191"/>
      <c r="T118" s="302" t="s">
        <v>133</v>
      </c>
      <c r="U118" s="303"/>
    </row>
    <row r="119" spans="1:21" ht="12.75">
      <c r="A119" s="107" t="s">
        <v>117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94"/>
      <c r="M119" s="141"/>
      <c r="N119" s="172"/>
      <c r="O119"/>
      <c r="P119" s="169"/>
      <c r="Q119" s="193"/>
      <c r="R119" s="191"/>
      <c r="S119" s="191"/>
      <c r="T119" s="302" t="s">
        <v>132</v>
      </c>
      <c r="U119" s="303"/>
    </row>
    <row r="120" spans="1:21" ht="12.75">
      <c r="A120" s="49"/>
      <c r="B120" s="53" t="str">
        <f>'UTCM 09 BUDGET'!B124</f>
        <v>Name</v>
      </c>
      <c r="C120" s="19"/>
      <c r="D120" s="19"/>
      <c r="E120" s="19"/>
      <c r="G120" s="71"/>
      <c r="H120" s="71"/>
      <c r="I120" s="71"/>
      <c r="J120" s="71"/>
      <c r="K120" s="71"/>
      <c r="L120" s="19"/>
      <c r="M120" s="19"/>
      <c r="N120" s="19"/>
      <c r="O120" s="49"/>
      <c r="P120" s="110"/>
      <c r="Q120" s="193"/>
      <c r="R120" s="191"/>
      <c r="S120" s="191"/>
      <c r="T120" s="223"/>
      <c r="U120" s="224"/>
    </row>
    <row r="121" spans="1:21" ht="13.5" thickBot="1">
      <c r="A121" s="65"/>
      <c r="B121" s="170" t="str">
        <f>'UTCM 09 BUDGET'!B125</f>
        <v>Title</v>
      </c>
      <c r="C121" s="35"/>
      <c r="D121" s="35"/>
      <c r="E121" s="35"/>
      <c r="F121" s="111"/>
      <c r="G121" s="35"/>
      <c r="H121" s="35"/>
      <c r="I121" s="35"/>
      <c r="J121" s="35"/>
      <c r="K121" s="35"/>
      <c r="L121" s="35"/>
      <c r="M121" s="35"/>
      <c r="N121" s="35"/>
      <c r="O121" s="65"/>
      <c r="P121" s="36"/>
      <c r="Q121" s="193"/>
      <c r="R121" s="191"/>
      <c r="S121" s="191"/>
      <c r="T121" s="302" t="s">
        <v>147</v>
      </c>
      <c r="U121" s="303"/>
    </row>
    <row r="122" spans="1:21" ht="12.75">
      <c r="A122" s="108" t="s">
        <v>116</v>
      </c>
      <c r="B122" s="41"/>
      <c r="C122" s="19"/>
      <c r="D122" s="19"/>
      <c r="E122" s="19"/>
      <c r="F122" s="19"/>
      <c r="G122" s="19" t="str">
        <f>R9</f>
        <v>SOURCE 3</v>
      </c>
      <c r="H122" s="19"/>
      <c r="I122" s="19"/>
      <c r="J122" s="19"/>
      <c r="K122" s="19"/>
      <c r="L122" s="19"/>
      <c r="M122" s="19"/>
      <c r="N122" s="19"/>
      <c r="O122" s="49" t="s">
        <v>19</v>
      </c>
      <c r="P122" s="110"/>
      <c r="Q122" s="193"/>
      <c r="R122" s="191"/>
      <c r="S122" s="191"/>
      <c r="T122" s="302" t="s">
        <v>148</v>
      </c>
      <c r="U122" s="303"/>
    </row>
    <row r="123" spans="1:21" ht="12.75">
      <c r="A123" s="107" t="s">
        <v>117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94"/>
      <c r="M123" s="141"/>
      <c r="N123" s="172"/>
      <c r="O123"/>
      <c r="P123" s="169"/>
      <c r="Q123" s="193"/>
      <c r="R123" s="191"/>
      <c r="S123" s="191"/>
      <c r="T123" s="302" t="s">
        <v>149</v>
      </c>
      <c r="U123" s="303"/>
    </row>
    <row r="124" spans="1:21" ht="12.75">
      <c r="A124" s="49"/>
      <c r="B124" s="53" t="str">
        <f>'UTCM 09 BUDGET'!B128</f>
        <v>Name</v>
      </c>
      <c r="C124" s="19"/>
      <c r="D124" s="19"/>
      <c r="E124" s="19"/>
      <c r="G124" s="71"/>
      <c r="H124" s="71"/>
      <c r="I124" s="71"/>
      <c r="J124" s="71"/>
      <c r="K124" s="71"/>
      <c r="L124" s="19"/>
      <c r="M124" s="19"/>
      <c r="N124" s="19"/>
      <c r="O124" s="49"/>
      <c r="P124" s="110"/>
      <c r="Q124" s="193"/>
      <c r="R124" s="191"/>
      <c r="S124" s="191"/>
      <c r="T124" s="302" t="s">
        <v>150</v>
      </c>
      <c r="U124" s="303"/>
    </row>
    <row r="125" spans="1:21" ht="13.5" thickBot="1">
      <c r="A125" s="65"/>
      <c r="B125" s="170" t="str">
        <f>'UTCM 09 BUDGET'!B129</f>
        <v>Title</v>
      </c>
      <c r="C125" s="35"/>
      <c r="D125" s="35"/>
      <c r="E125" s="35"/>
      <c r="F125" s="111"/>
      <c r="G125" s="35"/>
      <c r="H125" s="35"/>
      <c r="I125" s="35"/>
      <c r="J125" s="35"/>
      <c r="K125" s="35"/>
      <c r="L125" s="35"/>
      <c r="M125" s="35"/>
      <c r="N125" s="35"/>
      <c r="O125" s="65"/>
      <c r="P125" s="36"/>
      <c r="Q125" s="193"/>
      <c r="R125" s="191"/>
      <c r="S125" s="191"/>
      <c r="T125" s="302" t="s">
        <v>151</v>
      </c>
      <c r="U125" s="303"/>
    </row>
    <row r="126" spans="1:21" ht="12.75">
      <c r="A126" s="108" t="s">
        <v>116</v>
      </c>
      <c r="B126" s="41"/>
      <c r="C126" s="19"/>
      <c r="D126" s="19"/>
      <c r="E126" s="19"/>
      <c r="F126" s="19"/>
      <c r="G126" s="19" t="str">
        <f>S9</f>
        <v>SOURCE 4</v>
      </c>
      <c r="H126" s="19"/>
      <c r="I126" s="19"/>
      <c r="J126" s="19"/>
      <c r="K126" s="19"/>
      <c r="L126" s="19"/>
      <c r="M126" s="19"/>
      <c r="N126" s="19"/>
      <c r="O126" s="49" t="s">
        <v>19</v>
      </c>
      <c r="P126" s="110"/>
      <c r="Q126" s="193"/>
      <c r="R126" s="191"/>
      <c r="S126" s="191"/>
      <c r="T126" s="223"/>
      <c r="U126" s="224"/>
    </row>
    <row r="127" spans="1:21" ht="12.75">
      <c r="A127" s="107" t="s">
        <v>117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94"/>
      <c r="M127" s="141"/>
      <c r="N127" s="172"/>
      <c r="O127"/>
      <c r="P127" s="169"/>
      <c r="Q127" s="193"/>
      <c r="R127" s="191"/>
      <c r="S127" s="191"/>
      <c r="T127" s="223"/>
      <c r="U127" s="224"/>
    </row>
    <row r="128" spans="1:21" ht="12.75">
      <c r="A128" s="49"/>
      <c r="B128" s="53" t="str">
        <f>'UTCM 09 BUDGET'!B132</f>
        <v>Name</v>
      </c>
      <c r="C128" s="19"/>
      <c r="D128" s="19"/>
      <c r="E128" s="19"/>
      <c r="G128" s="71"/>
      <c r="H128" s="71"/>
      <c r="I128" s="71"/>
      <c r="J128" s="71"/>
      <c r="K128" s="71"/>
      <c r="L128" s="19"/>
      <c r="M128" s="19"/>
      <c r="N128" s="19"/>
      <c r="O128" s="49"/>
      <c r="P128" s="110"/>
      <c r="Q128" s="193"/>
      <c r="R128" s="215"/>
      <c r="S128" s="215"/>
      <c r="T128" s="223"/>
      <c r="U128" s="224"/>
    </row>
    <row r="129" spans="1:21" ht="13.5" thickBot="1">
      <c r="A129" s="65"/>
      <c r="B129" s="170" t="str">
        <f>'UTCM 09 BUDGET'!B133</f>
        <v>Title</v>
      </c>
      <c r="C129" s="35"/>
      <c r="D129" s="35"/>
      <c r="E129" s="35"/>
      <c r="F129" s="111"/>
      <c r="G129" s="35"/>
      <c r="H129" s="35"/>
      <c r="I129" s="35"/>
      <c r="J129" s="35"/>
      <c r="K129" s="35"/>
      <c r="L129" s="35"/>
      <c r="M129" s="35"/>
      <c r="N129" s="35"/>
      <c r="O129" s="65"/>
      <c r="P129" s="36"/>
      <c r="Q129" s="193"/>
      <c r="R129" s="228"/>
      <c r="S129" s="228"/>
      <c r="T129" s="225"/>
      <c r="U129" s="211"/>
    </row>
    <row r="130" spans="1:19" ht="12.75">
      <c r="A130" s="94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200"/>
      <c r="O130" s="200"/>
      <c r="P130" s="200"/>
      <c r="Q130" s="193"/>
      <c r="R130" s="228"/>
      <c r="S130" s="228"/>
    </row>
    <row r="131" spans="1:19" ht="12.75">
      <c r="A131" s="112" t="s">
        <v>21</v>
      </c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3"/>
      <c r="O131" s="193"/>
      <c r="P131" s="193"/>
      <c r="Q131" s="193"/>
      <c r="R131" s="228"/>
      <c r="S131" s="228"/>
    </row>
    <row r="132" spans="1:19" ht="12.75">
      <c r="A132" s="113" t="s">
        <v>85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3"/>
      <c r="O132" s="193"/>
      <c r="P132" s="193"/>
      <c r="Q132" s="193"/>
      <c r="R132" s="228"/>
      <c r="S132" s="228"/>
    </row>
    <row r="133" spans="1:19" ht="12.75">
      <c r="A133" s="113" t="s">
        <v>92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3"/>
      <c r="O133" s="193"/>
      <c r="P133" s="193"/>
      <c r="Q133" s="193"/>
      <c r="R133" s="193"/>
      <c r="S133" s="193"/>
    </row>
    <row r="134" spans="1:19" ht="12.75">
      <c r="A134" s="113" t="s">
        <v>22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3"/>
      <c r="O134" s="193"/>
      <c r="P134" s="193"/>
      <c r="Q134" s="193"/>
      <c r="R134" s="193"/>
      <c r="S134" s="193"/>
    </row>
    <row r="135" spans="1:19" ht="12.75">
      <c r="A135" s="112" t="s">
        <v>23</v>
      </c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3"/>
      <c r="O135" s="193"/>
      <c r="P135" s="193"/>
      <c r="Q135" s="193"/>
      <c r="R135" s="193"/>
      <c r="S135" s="193"/>
    </row>
    <row r="136" spans="1:19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3"/>
      <c r="K136" s="193"/>
      <c r="L136" s="193"/>
      <c r="M136" s="193"/>
      <c r="N136" s="193"/>
      <c r="O136" s="193"/>
      <c r="P136" s="193"/>
      <c r="Q136" s="193"/>
      <c r="R136" s="193"/>
      <c r="S136" s="193"/>
    </row>
    <row r="137" spans="1:20" ht="12.75">
      <c r="A137" s="52"/>
      <c r="B137" s="52" t="s">
        <v>24</v>
      </c>
      <c r="C137" s="52"/>
      <c r="D137" s="52"/>
      <c r="E137" s="52"/>
      <c r="F137" s="52"/>
      <c r="G137" s="52"/>
      <c r="H137" s="52"/>
      <c r="I137" s="52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</row>
    <row r="138" spans="1:20" ht="12.75">
      <c r="A138" s="257"/>
      <c r="B138" s="257" t="s">
        <v>134</v>
      </c>
      <c r="C138" s="257"/>
      <c r="D138" s="52"/>
      <c r="E138" s="258"/>
      <c r="F138" s="257"/>
      <c r="G138" s="257"/>
      <c r="H138" s="257"/>
      <c r="I138" s="257"/>
      <c r="J138" s="226"/>
      <c r="K138" s="226"/>
      <c r="L138" s="193"/>
      <c r="M138" s="193"/>
      <c r="N138" s="193"/>
      <c r="O138" s="193"/>
      <c r="P138" s="193"/>
      <c r="Q138" s="193"/>
      <c r="R138" s="193"/>
      <c r="S138" s="193"/>
      <c r="T138" s="193"/>
    </row>
    <row r="139" spans="1:20" ht="12.75">
      <c r="A139" s="257"/>
      <c r="B139" s="257" t="s">
        <v>25</v>
      </c>
      <c r="C139" s="257"/>
      <c r="D139" s="52"/>
      <c r="E139" s="258"/>
      <c r="F139" s="257"/>
      <c r="G139" s="257"/>
      <c r="H139" s="257"/>
      <c r="I139" s="257"/>
      <c r="J139" s="226"/>
      <c r="K139" s="226"/>
      <c r="L139" s="193"/>
      <c r="M139" s="193"/>
      <c r="N139" s="193"/>
      <c r="O139" s="193"/>
      <c r="P139" s="193"/>
      <c r="Q139" s="193"/>
      <c r="R139" s="193"/>
      <c r="S139" s="193"/>
      <c r="T139" s="193"/>
    </row>
    <row r="140" spans="1:20" ht="12.75">
      <c r="A140" s="259" t="s">
        <v>26</v>
      </c>
      <c r="B140" s="263">
        <f>1400/87</f>
        <v>16.091954022988507</v>
      </c>
      <c r="C140" s="262" t="s">
        <v>141</v>
      </c>
      <c r="D140" s="272"/>
      <c r="E140" s="273"/>
      <c r="F140" s="263"/>
      <c r="G140" s="263"/>
      <c r="H140" s="263"/>
      <c r="I140" s="263"/>
      <c r="J140" s="227"/>
      <c r="K140" s="227"/>
      <c r="L140" s="193"/>
      <c r="M140" s="193"/>
      <c r="N140" s="193"/>
      <c r="O140" s="193"/>
      <c r="P140" s="193"/>
      <c r="Q140" s="193"/>
      <c r="R140" s="193"/>
      <c r="S140" s="193"/>
      <c r="T140" s="193"/>
    </row>
    <row r="141" spans="1:20" ht="12.75">
      <c r="A141" s="259" t="s">
        <v>27</v>
      </c>
      <c r="B141" s="263">
        <f>1300/87</f>
        <v>14.942528735632184</v>
      </c>
      <c r="C141" s="262" t="s">
        <v>143</v>
      </c>
      <c r="D141" s="272"/>
      <c r="E141" s="273"/>
      <c r="F141" s="263"/>
      <c r="G141" s="263"/>
      <c r="H141" s="263"/>
      <c r="I141" s="263"/>
      <c r="J141" s="227"/>
      <c r="K141" s="227"/>
      <c r="L141" s="193"/>
      <c r="M141" s="193"/>
      <c r="N141" s="193"/>
      <c r="O141" s="193"/>
      <c r="P141" s="193"/>
      <c r="Q141" s="193"/>
      <c r="R141" s="193"/>
      <c r="S141" s="193"/>
      <c r="T141" s="193"/>
    </row>
    <row r="142" spans="1:20" ht="12.75">
      <c r="A142" s="259" t="s">
        <v>28</v>
      </c>
      <c r="B142" s="263">
        <f>1200/87</f>
        <v>13.793103448275861</v>
      </c>
      <c r="C142" s="262" t="s">
        <v>142</v>
      </c>
      <c r="D142" s="272"/>
      <c r="E142" s="273"/>
      <c r="F142" s="263"/>
      <c r="G142" s="263"/>
      <c r="H142" s="263"/>
      <c r="I142" s="263"/>
      <c r="J142" s="227"/>
      <c r="K142" s="227"/>
      <c r="L142" s="193"/>
      <c r="M142" s="193"/>
      <c r="N142" s="193"/>
      <c r="O142" s="193"/>
      <c r="P142" s="193"/>
      <c r="Q142" s="193"/>
      <c r="R142" s="193"/>
      <c r="S142" s="193"/>
      <c r="T142" s="193"/>
    </row>
    <row r="143" spans="1:20" ht="12.75">
      <c r="A143" s="52"/>
      <c r="B143" s="52"/>
      <c r="C143" s="272"/>
      <c r="D143" s="272"/>
      <c r="E143" s="272"/>
      <c r="F143" s="52"/>
      <c r="G143" s="52"/>
      <c r="H143" s="52"/>
      <c r="I143" s="52"/>
      <c r="J143" s="193"/>
      <c r="K143" s="193"/>
      <c r="L143" s="193"/>
      <c r="M143" s="193"/>
      <c r="N143" s="193"/>
      <c r="O143" s="193"/>
      <c r="P143" s="193"/>
      <c r="Q143" s="193"/>
      <c r="R143" s="193"/>
      <c r="S143" s="193"/>
      <c r="T143" s="193"/>
    </row>
    <row r="144" spans="1:20" ht="12.75">
      <c r="A144" s="116"/>
      <c r="B144" s="52"/>
      <c r="C144" s="52"/>
      <c r="D144" s="52"/>
      <c r="E144" s="52"/>
      <c r="F144" s="52"/>
      <c r="G144" s="52"/>
      <c r="H144" s="52"/>
      <c r="I144" s="52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</row>
    <row r="145" spans="1:19" ht="12.75">
      <c r="A145" s="258"/>
      <c r="B145" s="258"/>
      <c r="C145" s="258"/>
      <c r="D145" s="258"/>
      <c r="E145" s="258"/>
      <c r="F145" s="258"/>
      <c r="G145" s="258"/>
      <c r="H145" s="258"/>
      <c r="I145" s="258"/>
      <c r="J145" s="191"/>
      <c r="K145" s="191"/>
      <c r="L145" s="191"/>
      <c r="M145" s="191"/>
      <c r="N145" s="191"/>
      <c r="O145" s="191"/>
      <c r="P145" s="191"/>
      <c r="Q145" s="191"/>
      <c r="R145" s="191"/>
      <c r="S145" s="191"/>
    </row>
    <row r="146" spans="1:19" ht="12.75">
      <c r="A146" s="258"/>
      <c r="B146" s="258"/>
      <c r="C146" s="264" t="s">
        <v>45</v>
      </c>
      <c r="D146" s="265"/>
      <c r="E146" s="266" t="s">
        <v>42</v>
      </c>
      <c r="F146" s="266" t="s">
        <v>44</v>
      </c>
      <c r="G146" s="266" t="s">
        <v>43</v>
      </c>
      <c r="H146" s="267" t="s">
        <v>50</v>
      </c>
      <c r="I146" s="268"/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</row>
    <row r="147" spans="1:19" ht="12.75">
      <c r="A147" s="258"/>
      <c r="B147" s="268"/>
      <c r="C147" s="269" t="s">
        <v>47</v>
      </c>
      <c r="D147" s="268"/>
      <c r="E147" s="270">
        <v>391.5</v>
      </c>
      <c r="F147" s="270">
        <v>4.5</v>
      </c>
      <c r="G147" s="271">
        <f>E147/2088</f>
        <v>0.1875</v>
      </c>
      <c r="H147" s="268">
        <v>9</v>
      </c>
      <c r="I147" s="268"/>
      <c r="J147" s="191"/>
      <c r="K147" s="191"/>
      <c r="L147" s="191"/>
      <c r="M147" s="191"/>
      <c r="N147" s="191"/>
      <c r="O147" s="191"/>
      <c r="P147" s="191"/>
      <c r="Q147" s="191"/>
      <c r="R147" s="191"/>
      <c r="S147" s="191"/>
    </row>
    <row r="148" spans="1:19" ht="12.75">
      <c r="A148" s="258"/>
      <c r="B148" s="268"/>
      <c r="C148" s="269" t="s">
        <v>41</v>
      </c>
      <c r="D148" s="268"/>
      <c r="E148" s="270">
        <v>261</v>
      </c>
      <c r="F148" s="270">
        <v>3</v>
      </c>
      <c r="G148" s="271">
        <f>E148/2088</f>
        <v>0.125</v>
      </c>
      <c r="H148" s="268">
        <v>6</v>
      </c>
      <c r="I148" s="268"/>
      <c r="J148" s="191"/>
      <c r="K148" s="191"/>
      <c r="L148" s="191"/>
      <c r="M148" s="191"/>
      <c r="N148" s="191"/>
      <c r="O148" s="191"/>
      <c r="P148" s="191"/>
      <c r="Q148" s="191"/>
      <c r="R148" s="191"/>
      <c r="S148" s="191"/>
    </row>
    <row r="149" spans="1:19" ht="12.75">
      <c r="A149" s="258"/>
      <c r="B149" s="268"/>
      <c r="C149" s="269" t="s">
        <v>46</v>
      </c>
      <c r="D149" s="268"/>
      <c r="E149" s="270">
        <f>2*E147</f>
        <v>783</v>
      </c>
      <c r="F149" s="270">
        <f>2*F147</f>
        <v>9</v>
      </c>
      <c r="G149" s="271">
        <f>2*G147</f>
        <v>0.375</v>
      </c>
      <c r="H149" s="268">
        <v>18</v>
      </c>
      <c r="I149" s="268"/>
      <c r="J149" s="191"/>
      <c r="K149" s="191"/>
      <c r="L149" s="191"/>
      <c r="M149" s="191"/>
      <c r="N149" s="191"/>
      <c r="O149" s="191"/>
      <c r="P149" s="191"/>
      <c r="Q149" s="191"/>
      <c r="R149" s="191"/>
      <c r="S149" s="191"/>
    </row>
    <row r="150" spans="1:19" ht="12.75">
      <c r="A150" s="258"/>
      <c r="B150" s="268"/>
      <c r="C150" s="269" t="s">
        <v>48</v>
      </c>
      <c r="D150" s="268"/>
      <c r="E150" s="270">
        <f aca="true" t="shared" si="7" ref="E150:G151">E147+E148</f>
        <v>652.5</v>
      </c>
      <c r="F150" s="270">
        <f t="shared" si="7"/>
        <v>7.5</v>
      </c>
      <c r="G150" s="271">
        <f t="shared" si="7"/>
        <v>0.3125</v>
      </c>
      <c r="H150" s="268">
        <v>15</v>
      </c>
      <c r="I150" s="268"/>
      <c r="J150" s="191"/>
      <c r="K150" s="191"/>
      <c r="L150" s="191"/>
      <c r="M150" s="191"/>
      <c r="N150" s="191"/>
      <c r="O150" s="191"/>
      <c r="P150" s="191"/>
      <c r="Q150" s="191"/>
      <c r="R150" s="191"/>
      <c r="S150" s="191"/>
    </row>
    <row r="151" spans="1:19" ht="12.75">
      <c r="A151" s="258"/>
      <c r="B151" s="268"/>
      <c r="C151" s="269" t="s">
        <v>49</v>
      </c>
      <c r="D151" s="268"/>
      <c r="E151" s="270">
        <f t="shared" si="7"/>
        <v>1044</v>
      </c>
      <c r="F151" s="270">
        <f t="shared" si="7"/>
        <v>12</v>
      </c>
      <c r="G151" s="271">
        <f t="shared" si="7"/>
        <v>0.5</v>
      </c>
      <c r="H151" s="268">
        <v>24</v>
      </c>
      <c r="I151" s="268"/>
      <c r="J151" s="191"/>
      <c r="K151" s="191"/>
      <c r="L151" s="191"/>
      <c r="M151" s="191"/>
      <c r="N151" s="191"/>
      <c r="O151" s="191"/>
      <c r="P151" s="191"/>
      <c r="Q151" s="191"/>
      <c r="R151" s="191"/>
      <c r="S151" s="191"/>
    </row>
    <row r="152" spans="1:19" ht="12.75">
      <c r="A152" s="191"/>
      <c r="B152" s="191"/>
      <c r="C152" s="191"/>
      <c r="D152" s="191"/>
      <c r="E152" s="191"/>
      <c r="F152" s="191"/>
      <c r="G152" s="191"/>
      <c r="H152" s="191"/>
      <c r="I152" s="191"/>
      <c r="J152" s="191"/>
      <c r="K152" s="191"/>
      <c r="L152" s="191"/>
      <c r="M152" s="191"/>
      <c r="N152" s="191"/>
      <c r="O152" s="191"/>
      <c r="P152" s="191"/>
      <c r="Q152" s="191"/>
      <c r="R152" s="191"/>
      <c r="S152" s="191"/>
    </row>
    <row r="153" spans="1:19" ht="12.75">
      <c r="A153" s="191"/>
      <c r="B153" s="191"/>
      <c r="C153" s="191"/>
      <c r="D153" s="191"/>
      <c r="E153" s="191"/>
      <c r="F153" s="191"/>
      <c r="G153" s="191"/>
      <c r="H153" s="191"/>
      <c r="I153" s="191"/>
      <c r="J153" s="191"/>
      <c r="K153" s="191"/>
      <c r="L153" s="191"/>
      <c r="M153" s="191"/>
      <c r="N153" s="191"/>
      <c r="O153" s="191"/>
      <c r="P153" s="191"/>
      <c r="Q153" s="191"/>
      <c r="R153" s="191"/>
      <c r="S153" s="191"/>
    </row>
    <row r="154" spans="1:19" ht="12.75">
      <c r="A154" s="191"/>
      <c r="B154" s="191"/>
      <c r="C154" s="191"/>
      <c r="D154" s="191"/>
      <c r="E154" s="191"/>
      <c r="F154" s="191"/>
      <c r="G154" s="191"/>
      <c r="H154" s="191"/>
      <c r="I154" s="191"/>
      <c r="J154" s="191"/>
      <c r="K154" s="191"/>
      <c r="L154" s="191"/>
      <c r="M154" s="191"/>
      <c r="N154" s="191"/>
      <c r="O154" s="191"/>
      <c r="P154" s="191"/>
      <c r="Q154" s="191"/>
      <c r="R154" s="191"/>
      <c r="S154" s="191"/>
    </row>
    <row r="155" spans="1:19" ht="12.75">
      <c r="A155" s="191"/>
      <c r="B155" s="191"/>
      <c r="C155" s="191"/>
      <c r="D155" s="191"/>
      <c r="E155" s="191"/>
      <c r="F155" s="191"/>
      <c r="G155" s="191"/>
      <c r="H155" s="191"/>
      <c r="I155" s="191"/>
      <c r="J155" s="191"/>
      <c r="K155" s="191"/>
      <c r="L155" s="191"/>
      <c r="M155" s="191"/>
      <c r="N155" s="191"/>
      <c r="O155" s="191"/>
      <c r="P155" s="191"/>
      <c r="Q155" s="191"/>
      <c r="R155" s="191"/>
      <c r="S155" s="191"/>
    </row>
    <row r="156" spans="1:19" ht="12.75">
      <c r="A156" s="191"/>
      <c r="B156" s="191"/>
      <c r="C156" s="191"/>
      <c r="D156" s="191"/>
      <c r="E156" s="191"/>
      <c r="F156" s="191"/>
      <c r="G156" s="191"/>
      <c r="H156" s="191"/>
      <c r="I156" s="191"/>
      <c r="J156" s="191"/>
      <c r="K156" s="191"/>
      <c r="L156" s="191"/>
      <c r="M156" s="191"/>
      <c r="N156" s="191"/>
      <c r="O156" s="191"/>
      <c r="P156" s="191"/>
      <c r="Q156" s="191"/>
      <c r="R156" s="191"/>
      <c r="S156" s="191"/>
    </row>
    <row r="157" spans="1:19" ht="12.75">
      <c r="A157" s="191"/>
      <c r="B157" s="191"/>
      <c r="C157" s="191"/>
      <c r="D157" s="191"/>
      <c r="E157" s="191"/>
      <c r="F157" s="191"/>
      <c r="G157" s="191"/>
      <c r="H157" s="191"/>
      <c r="I157" s="191"/>
      <c r="J157" s="191"/>
      <c r="K157" s="191"/>
      <c r="L157" s="191"/>
      <c r="M157" s="191"/>
      <c r="N157" s="191"/>
      <c r="O157" s="191"/>
      <c r="P157" s="191"/>
      <c r="Q157" s="191"/>
      <c r="R157" s="191"/>
      <c r="S157" s="191"/>
    </row>
    <row r="158" spans="1:19" ht="12.75">
      <c r="A158" s="191"/>
      <c r="B158" s="191"/>
      <c r="C158" s="191"/>
      <c r="D158" s="191"/>
      <c r="E158" s="191"/>
      <c r="F158" s="191"/>
      <c r="G158" s="191"/>
      <c r="H158" s="191"/>
      <c r="I158" s="191"/>
      <c r="J158" s="191"/>
      <c r="K158" s="191"/>
      <c r="L158" s="191"/>
      <c r="M158" s="191"/>
      <c r="N158" s="191"/>
      <c r="O158" s="191"/>
      <c r="P158" s="191"/>
      <c r="Q158" s="191"/>
      <c r="R158" s="191"/>
      <c r="S158" s="191"/>
    </row>
    <row r="159" spans="1:19" ht="12.75">
      <c r="A159" s="191"/>
      <c r="B159" s="191"/>
      <c r="C159" s="191"/>
      <c r="D159" s="191"/>
      <c r="E159" s="191"/>
      <c r="F159" s="191"/>
      <c r="G159" s="191"/>
      <c r="H159" s="191"/>
      <c r="I159" s="191"/>
      <c r="J159" s="191"/>
      <c r="K159" s="191"/>
      <c r="L159" s="191"/>
      <c r="M159" s="191"/>
      <c r="N159" s="191"/>
      <c r="O159" s="191"/>
      <c r="P159" s="191"/>
      <c r="Q159" s="191"/>
      <c r="R159" s="191"/>
      <c r="S159" s="191"/>
    </row>
    <row r="160" spans="1:19" ht="12.75">
      <c r="A160" s="191"/>
      <c r="B160" s="191"/>
      <c r="C160" s="191"/>
      <c r="D160" s="191"/>
      <c r="E160" s="191"/>
      <c r="F160" s="191"/>
      <c r="G160" s="191"/>
      <c r="H160" s="191"/>
      <c r="I160" s="191"/>
      <c r="J160" s="191"/>
      <c r="K160" s="191"/>
      <c r="L160" s="191"/>
      <c r="M160" s="191"/>
      <c r="N160" s="191"/>
      <c r="O160" s="191"/>
      <c r="P160" s="191"/>
      <c r="Q160" s="191"/>
      <c r="R160" s="191"/>
      <c r="S160" s="191"/>
    </row>
    <row r="161" spans="39:44" s="191" customFormat="1" ht="12.75">
      <c r="AM161" s="18"/>
      <c r="AN161" s="18"/>
      <c r="AO161" s="18"/>
      <c r="AP161" s="18"/>
      <c r="AQ161" s="18"/>
      <c r="AR161" s="18"/>
    </row>
    <row r="162" spans="39:44" s="191" customFormat="1" ht="12.75">
      <c r="AM162" s="18"/>
      <c r="AN162" s="18"/>
      <c r="AO162" s="18"/>
      <c r="AP162" s="18"/>
      <c r="AQ162" s="18"/>
      <c r="AR162" s="18"/>
    </row>
    <row r="163" spans="39:44" s="191" customFormat="1" ht="12.75">
      <c r="AM163" s="18"/>
      <c r="AN163" s="18"/>
      <c r="AO163" s="18"/>
      <c r="AP163" s="18"/>
      <c r="AQ163" s="18"/>
      <c r="AR163" s="18"/>
    </row>
    <row r="164" spans="39:44" s="191" customFormat="1" ht="12.75">
      <c r="AM164" s="18"/>
      <c r="AN164" s="18"/>
      <c r="AO164" s="18"/>
      <c r="AP164" s="18"/>
      <c r="AQ164" s="18"/>
      <c r="AR164" s="18"/>
    </row>
    <row r="165" spans="39:44" s="191" customFormat="1" ht="12.75">
      <c r="AM165" s="18"/>
      <c r="AN165" s="18"/>
      <c r="AO165" s="18"/>
      <c r="AP165" s="18"/>
      <c r="AQ165" s="18"/>
      <c r="AR165" s="18"/>
    </row>
    <row r="166" spans="39:44" s="191" customFormat="1" ht="12.75">
      <c r="AM166" s="18"/>
      <c r="AN166" s="18"/>
      <c r="AO166" s="18"/>
      <c r="AP166" s="18"/>
      <c r="AQ166" s="18"/>
      <c r="AR166" s="18"/>
    </row>
    <row r="167" spans="39:44" s="191" customFormat="1" ht="12.75">
      <c r="AM167" s="18"/>
      <c r="AN167" s="18"/>
      <c r="AO167" s="18"/>
      <c r="AP167" s="18"/>
      <c r="AQ167" s="18"/>
      <c r="AR167" s="18"/>
    </row>
    <row r="168" spans="39:44" s="191" customFormat="1" ht="12.75">
      <c r="AM168" s="18"/>
      <c r="AN168" s="18"/>
      <c r="AO168" s="18"/>
      <c r="AP168" s="18"/>
      <c r="AQ168" s="18"/>
      <c r="AR168" s="18"/>
    </row>
    <row r="169" spans="39:44" s="191" customFormat="1" ht="12.75">
      <c r="AM169" s="18"/>
      <c r="AN169" s="18"/>
      <c r="AO169" s="18"/>
      <c r="AP169" s="18"/>
      <c r="AQ169" s="18"/>
      <c r="AR169" s="18"/>
    </row>
    <row r="170" spans="39:44" s="191" customFormat="1" ht="12.75">
      <c r="AM170" s="18"/>
      <c r="AN170" s="18"/>
      <c r="AO170" s="18"/>
      <c r="AP170" s="18"/>
      <c r="AQ170" s="18"/>
      <c r="AR170" s="18"/>
    </row>
    <row r="171" spans="39:44" s="191" customFormat="1" ht="12.75">
      <c r="AM171" s="18"/>
      <c r="AN171" s="18"/>
      <c r="AO171" s="18"/>
      <c r="AP171" s="18"/>
      <c r="AQ171" s="18"/>
      <c r="AR171" s="18"/>
    </row>
    <row r="172" spans="39:44" s="191" customFormat="1" ht="12.75">
      <c r="AM172" s="18"/>
      <c r="AN172" s="18"/>
      <c r="AO172" s="18"/>
      <c r="AP172" s="18"/>
      <c r="AQ172" s="18"/>
      <c r="AR172" s="18"/>
    </row>
    <row r="173" spans="39:44" s="191" customFormat="1" ht="12.75">
      <c r="AM173" s="18"/>
      <c r="AN173" s="18"/>
      <c r="AO173" s="18"/>
      <c r="AP173" s="18"/>
      <c r="AQ173" s="18"/>
      <c r="AR173" s="18"/>
    </row>
    <row r="174" spans="39:44" s="191" customFormat="1" ht="12.75">
      <c r="AM174" s="18"/>
      <c r="AN174" s="18"/>
      <c r="AO174" s="18"/>
      <c r="AP174" s="18"/>
      <c r="AQ174" s="18"/>
      <c r="AR174" s="18"/>
    </row>
    <row r="175" s="191" customFormat="1" ht="12.75"/>
    <row r="176" s="191" customFormat="1" ht="12.75"/>
    <row r="177" s="191" customFormat="1" ht="12.75"/>
    <row r="178" s="191" customFormat="1" ht="12.75"/>
    <row r="179" s="191" customFormat="1" ht="12.75"/>
    <row r="180" s="191" customFormat="1" ht="12.75"/>
    <row r="181" s="191" customFormat="1" ht="12.75"/>
    <row r="182" s="191" customFormat="1" ht="12.75"/>
    <row r="183" s="191" customFormat="1" ht="12.75"/>
    <row r="184" s="191" customFormat="1" ht="12.75"/>
    <row r="185" s="191" customFormat="1" ht="12.75"/>
    <row r="186" s="191" customFormat="1" ht="12.75"/>
    <row r="187" s="191" customFormat="1" ht="12.75"/>
    <row r="188" s="191" customFormat="1" ht="12.75"/>
    <row r="189" s="191" customFormat="1" ht="12.75"/>
    <row r="190" s="191" customFormat="1" ht="12.75"/>
    <row r="191" s="191" customFormat="1" ht="12.75"/>
    <row r="192" s="191" customFormat="1" ht="12.75"/>
    <row r="193" s="191" customFormat="1" ht="12.75"/>
    <row r="194" s="191" customFormat="1" ht="12.75"/>
    <row r="195" s="191" customFormat="1" ht="12.75"/>
    <row r="196" s="191" customFormat="1" ht="12.75"/>
    <row r="197" s="191" customFormat="1" ht="12.75"/>
    <row r="198" s="191" customFormat="1" ht="12.75"/>
    <row r="199" s="191" customFormat="1" ht="12.75"/>
    <row r="200" s="191" customFormat="1" ht="12.75"/>
    <row r="201" s="191" customFormat="1" ht="12.75"/>
    <row r="202" s="191" customFormat="1" ht="12.75"/>
    <row r="203" s="191" customFormat="1" ht="12.75"/>
    <row r="204" s="191" customFormat="1" ht="12.75"/>
    <row r="205" s="191" customFormat="1" ht="12.75"/>
    <row r="206" s="191" customFormat="1" ht="12.75"/>
    <row r="207" s="191" customFormat="1" ht="12.75"/>
    <row r="208" s="191" customFormat="1" ht="12.75"/>
    <row r="209" s="191" customFormat="1" ht="12.75"/>
    <row r="210" s="191" customFormat="1" ht="12.75"/>
    <row r="211" s="191" customFormat="1" ht="12.75"/>
    <row r="212" s="191" customFormat="1" ht="12.75"/>
    <row r="213" s="191" customFormat="1" ht="12.75"/>
    <row r="214" s="191" customFormat="1" ht="12.75"/>
    <row r="215" s="191" customFormat="1" ht="12.75"/>
    <row r="216" s="191" customFormat="1" ht="12.75"/>
    <row r="217" s="191" customFormat="1" ht="12.75"/>
    <row r="218" s="191" customFormat="1" ht="12.75"/>
    <row r="219" s="191" customFormat="1" ht="12.75"/>
    <row r="220" s="191" customFormat="1" ht="12.75"/>
    <row r="221" s="191" customFormat="1" ht="12.75"/>
    <row r="222" s="191" customFormat="1" ht="12.75"/>
    <row r="223" s="191" customFormat="1" ht="12.75"/>
    <row r="224" s="191" customFormat="1" ht="12.75"/>
    <row r="225" s="191" customFormat="1" ht="12.75"/>
    <row r="226" s="191" customFormat="1" ht="12.75"/>
    <row r="227" s="191" customFormat="1" ht="12.75"/>
    <row r="228" s="191" customFormat="1" ht="12.75"/>
    <row r="229" s="191" customFormat="1" ht="12.75"/>
    <row r="230" s="191" customFormat="1" ht="12.75"/>
    <row r="231" s="191" customFormat="1" ht="12.75"/>
    <row r="232" s="191" customFormat="1" ht="12.75"/>
    <row r="233" s="191" customFormat="1" ht="12.75"/>
    <row r="234" s="191" customFormat="1" ht="12.75"/>
    <row r="235" s="191" customFormat="1" ht="12.75"/>
    <row r="236" s="191" customFormat="1" ht="12.75"/>
    <row r="237" s="191" customFormat="1" ht="12.75"/>
    <row r="238" s="191" customFormat="1" ht="12.75"/>
    <row r="239" s="191" customFormat="1" ht="12.75"/>
    <row r="240" s="191" customFormat="1" ht="12.75"/>
    <row r="241" s="191" customFormat="1" ht="12.75"/>
    <row r="242" s="191" customFormat="1" ht="12.75"/>
    <row r="243" s="191" customFormat="1" ht="12.75"/>
    <row r="244" s="191" customFormat="1" ht="12.75"/>
    <row r="245" s="191" customFormat="1" ht="12.75"/>
    <row r="246" s="191" customFormat="1" ht="12.75"/>
    <row r="247" s="191" customFormat="1" ht="12.75"/>
    <row r="248" s="191" customFormat="1" ht="12.75"/>
    <row r="249" s="191" customFormat="1" ht="12.75"/>
    <row r="250" s="191" customFormat="1" ht="12.75"/>
    <row r="251" s="191" customFormat="1" ht="12.75"/>
    <row r="252" s="191" customFormat="1" ht="12.75"/>
    <row r="253" s="191" customFormat="1" ht="12.75"/>
    <row r="254" s="191" customFormat="1" ht="12.75"/>
    <row r="255" s="191" customFormat="1" ht="12.75"/>
    <row r="256" s="191" customFormat="1" ht="12.75"/>
    <row r="257" s="191" customFormat="1" ht="12.75"/>
    <row r="258" s="191" customFormat="1" ht="12.75"/>
    <row r="259" s="191" customFormat="1" ht="12.75"/>
    <row r="260" s="191" customFormat="1" ht="12.75"/>
    <row r="261" s="191" customFormat="1" ht="12.75"/>
    <row r="262" s="191" customFormat="1" ht="12.75"/>
    <row r="263" s="191" customFormat="1" ht="12.75"/>
    <row r="264" s="191" customFormat="1" ht="12.75"/>
    <row r="265" s="191" customFormat="1" ht="12.75"/>
    <row r="266" s="191" customFormat="1" ht="12.75"/>
    <row r="267" s="191" customFormat="1" ht="12.75"/>
    <row r="268" s="191" customFormat="1" ht="12.75"/>
    <row r="269" s="191" customFormat="1" ht="12.75"/>
    <row r="270" s="191" customFormat="1" ht="12.75"/>
    <row r="271" s="191" customFormat="1" ht="12.75"/>
    <row r="272" s="191" customFormat="1" ht="12.75"/>
    <row r="273" s="191" customFormat="1" ht="12.75"/>
    <row r="274" s="191" customFormat="1" ht="12.75"/>
    <row r="275" s="191" customFormat="1" ht="12.75"/>
    <row r="276" s="191" customFormat="1" ht="12.75"/>
    <row r="277" s="191" customFormat="1" ht="12.75"/>
    <row r="278" s="191" customFormat="1" ht="12.75"/>
    <row r="279" s="191" customFormat="1" ht="12.75"/>
    <row r="280" s="191" customFormat="1" ht="12.75"/>
    <row r="281" s="191" customFormat="1" ht="12.75"/>
    <row r="282" s="191" customFormat="1" ht="12.75"/>
    <row r="283" s="191" customFormat="1" ht="12.75"/>
    <row r="284" s="191" customFormat="1" ht="12.75"/>
    <row r="285" s="191" customFormat="1" ht="12.75"/>
    <row r="286" s="191" customFormat="1" ht="12.75"/>
    <row r="287" s="191" customFormat="1" ht="12.75"/>
    <row r="288" s="191" customFormat="1" ht="12.75"/>
    <row r="289" s="191" customFormat="1" ht="12.75"/>
    <row r="290" s="191" customFormat="1" ht="12.75"/>
    <row r="291" s="191" customFormat="1" ht="12.75"/>
  </sheetData>
  <sheetProtection sheet="1" objects="1" scenarios="1" formatCells="0" formatColumns="0" formatRows="0" insertColumns="0" insertRows="0"/>
  <mergeCells count="70">
    <mergeCell ref="T115:U115"/>
    <mergeCell ref="T116:U116"/>
    <mergeCell ref="T117:U117"/>
    <mergeCell ref="B21:D21"/>
    <mergeCell ref="C78:F78"/>
    <mergeCell ref="C79:F79"/>
    <mergeCell ref="B97:C97"/>
    <mergeCell ref="B98:C98"/>
    <mergeCell ref="B26:D26"/>
    <mergeCell ref="B27:D27"/>
    <mergeCell ref="B103:C103"/>
    <mergeCell ref="B88:C88"/>
    <mergeCell ref="B94:C94"/>
    <mergeCell ref="B95:C95"/>
    <mergeCell ref="B96:C96"/>
    <mergeCell ref="B99:C99"/>
    <mergeCell ref="B51:D51"/>
    <mergeCell ref="B29:D29"/>
    <mergeCell ref="B30:D30"/>
    <mergeCell ref="B24:D24"/>
    <mergeCell ref="B63:D63"/>
    <mergeCell ref="B32:D32"/>
    <mergeCell ref="B33:D33"/>
    <mergeCell ref="A6:G6"/>
    <mergeCell ref="A7:N7"/>
    <mergeCell ref="A8:N8"/>
    <mergeCell ref="A1:S1"/>
    <mergeCell ref="A5:N5"/>
    <mergeCell ref="L3:O3"/>
    <mergeCell ref="T114:U114"/>
    <mergeCell ref="D10:F10"/>
    <mergeCell ref="H10:I10"/>
    <mergeCell ref="B20:D20"/>
    <mergeCell ref="H12:K12"/>
    <mergeCell ref="B18:D18"/>
    <mergeCell ref="B15:D15"/>
    <mergeCell ref="B17:D17"/>
    <mergeCell ref="B23:D23"/>
    <mergeCell ref="C80:F80"/>
    <mergeCell ref="T125:U125"/>
    <mergeCell ref="T121:U121"/>
    <mergeCell ref="T122:U122"/>
    <mergeCell ref="T123:U123"/>
    <mergeCell ref="T124:U124"/>
    <mergeCell ref="T118:U118"/>
    <mergeCell ref="T119:U119"/>
    <mergeCell ref="B41:D41"/>
    <mergeCell ref="B42:D42"/>
    <mergeCell ref="B44:D44"/>
    <mergeCell ref="B45:D45"/>
    <mergeCell ref="B35:D35"/>
    <mergeCell ref="B36:D36"/>
    <mergeCell ref="B38:D38"/>
    <mergeCell ref="B39:D39"/>
    <mergeCell ref="C87:F87"/>
    <mergeCell ref="B47:D47"/>
    <mergeCell ref="B48:D48"/>
    <mergeCell ref="C82:F82"/>
    <mergeCell ref="C83:F83"/>
    <mergeCell ref="C81:F81"/>
    <mergeCell ref="C76:F76"/>
    <mergeCell ref="C77:F77"/>
    <mergeCell ref="B57:D57"/>
    <mergeCell ref="B54:D54"/>
    <mergeCell ref="U56:W56"/>
    <mergeCell ref="U57:W57"/>
    <mergeCell ref="C84:F84"/>
    <mergeCell ref="C85:F85"/>
    <mergeCell ref="B60:D60"/>
    <mergeCell ref="C86:F86"/>
  </mergeCells>
  <printOptions/>
  <pageMargins left="0.35" right="0.3" top="0.77" bottom="0.24" header="0.63" footer="0.18"/>
  <pageSetup fitToHeight="1" fitToWidth="1" horizontalDpi="300" verticalDpi="300" orientation="portrait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76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6.8515625" style="18" customWidth="1"/>
    <col min="2" max="2" width="8.8515625" style="18" customWidth="1"/>
    <col min="3" max="3" width="11.7109375" style="18" customWidth="1"/>
    <col min="4" max="4" width="2.8515625" style="18" customWidth="1"/>
    <col min="5" max="5" width="7.140625" style="18" customWidth="1"/>
    <col min="6" max="6" width="8.421875" style="18" customWidth="1"/>
    <col min="7" max="7" width="7.57421875" style="18" customWidth="1"/>
    <col min="8" max="12" width="8.00390625" style="18" customWidth="1"/>
    <col min="13" max="13" width="6.00390625" style="18" customWidth="1"/>
    <col min="14" max="14" width="9.57421875" style="18" bestFit="1" customWidth="1"/>
    <col min="15" max="15" width="11.00390625" style="18" customWidth="1"/>
    <col min="16" max="19" width="10.421875" style="18" customWidth="1"/>
    <col min="20" max="20" width="12.8515625" style="191" customWidth="1"/>
    <col min="21" max="21" width="9.140625" style="191" customWidth="1"/>
    <col min="22" max="22" width="10.140625" style="191" customWidth="1"/>
    <col min="23" max="23" width="13.00390625" style="191" customWidth="1"/>
    <col min="24" max="24" width="9.140625" style="191" customWidth="1"/>
    <col min="25" max="25" width="4.28125" style="191" customWidth="1"/>
    <col min="26" max="44" width="9.140625" style="191" customWidth="1"/>
    <col min="45" max="16384" width="9.140625" style="18" customWidth="1"/>
  </cols>
  <sheetData>
    <row r="1" spans="1:20" ht="22.5">
      <c r="A1" s="340" t="s">
        <v>53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190"/>
    </row>
    <row r="2" spans="1:20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7"/>
      <c r="P2" s="17"/>
      <c r="Q2" s="17"/>
      <c r="R2" s="17"/>
      <c r="S2" s="17"/>
      <c r="T2" s="193"/>
    </row>
    <row r="3" spans="6:20" ht="18.75" customHeight="1">
      <c r="F3" s="19"/>
      <c r="G3" s="19"/>
      <c r="H3" s="19"/>
      <c r="K3" s="348" t="s">
        <v>1</v>
      </c>
      <c r="L3" s="355" t="str">
        <f>'UTCM 09 BUDGET'!L6</f>
        <v>Last Name, First Name</v>
      </c>
      <c r="M3" s="355"/>
      <c r="N3" s="355"/>
      <c r="O3" s="355"/>
      <c r="P3" s="17"/>
      <c r="Q3" s="17"/>
      <c r="R3" s="17"/>
      <c r="S3" s="17"/>
      <c r="T3" s="193"/>
    </row>
    <row r="4" spans="1:20" ht="12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7"/>
      <c r="P4" s="17"/>
      <c r="Q4" s="17"/>
      <c r="R4" s="17"/>
      <c r="S4" s="17"/>
      <c r="T4" s="193"/>
    </row>
    <row r="5" spans="1:20" ht="15.75">
      <c r="A5" s="316" t="s">
        <v>0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/>
      <c r="P5"/>
      <c r="Q5"/>
      <c r="R5"/>
      <c r="S5"/>
      <c r="T5" s="194"/>
    </row>
    <row r="6" spans="1:20" ht="15.75">
      <c r="A6" s="317" t="s">
        <v>102</v>
      </c>
      <c r="B6" s="317"/>
      <c r="C6" s="317"/>
      <c r="D6" s="317"/>
      <c r="E6" s="317"/>
      <c r="F6" s="317"/>
      <c r="G6" s="317"/>
      <c r="H6" s="157" t="s">
        <v>103</v>
      </c>
      <c r="I6" s="165"/>
      <c r="J6" s="156" t="s">
        <v>104</v>
      </c>
      <c r="K6" s="165"/>
      <c r="L6" s="155"/>
      <c r="M6" s="155"/>
      <c r="N6" s="155"/>
      <c r="O6" s="23"/>
      <c r="P6" s="24"/>
      <c r="Q6" s="19"/>
      <c r="R6" s="19"/>
      <c r="S6" s="19"/>
      <c r="T6" s="193"/>
    </row>
    <row r="7" spans="1:20" ht="19.5" thickBot="1">
      <c r="A7" s="353" t="str">
        <f>'UTCM 09 BUDGET'!A10:M10</f>
        <v>Title line 1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23"/>
      <c r="P7" s="24"/>
      <c r="Q7" s="19"/>
      <c r="R7" s="19"/>
      <c r="S7" s="19"/>
      <c r="T7" s="193"/>
    </row>
    <row r="8" spans="1:20" ht="19.5" thickBot="1">
      <c r="A8" s="354" t="str">
        <f>'UTCM 09 BUDGET'!A11:M11</f>
        <v>Title line 2 (delete text if not used)</v>
      </c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25"/>
      <c r="P8" s="187" t="s">
        <v>126</v>
      </c>
      <c r="Q8" s="187" t="s">
        <v>126</v>
      </c>
      <c r="R8" s="187" t="s">
        <v>126</v>
      </c>
      <c r="S8" s="29" t="s">
        <v>126</v>
      </c>
      <c r="T8" s="229" t="s">
        <v>35</v>
      </c>
    </row>
    <row r="9" spans="1:20" ht="13.5" thickBot="1">
      <c r="A9" s="26"/>
      <c r="B9" s="19"/>
      <c r="C9" s="27"/>
      <c r="D9" s="19"/>
      <c r="E9" s="19"/>
      <c r="F9" s="19"/>
      <c r="G9" s="19"/>
      <c r="H9" s="19"/>
      <c r="I9" s="19"/>
      <c r="J9" s="19"/>
      <c r="K9" s="19"/>
      <c r="L9" s="19"/>
      <c r="M9" s="19"/>
      <c r="N9" s="28" t="s">
        <v>67</v>
      </c>
      <c r="O9" s="32" t="s">
        <v>3</v>
      </c>
      <c r="P9" s="118" t="str">
        <f>'UTCM 09 BUDGET'!O12</f>
        <v>SOURCE 1</v>
      </c>
      <c r="Q9" s="118" t="str">
        <f>'UTCM 09 BUDGET'!P12</f>
        <v>SOURCE 2</v>
      </c>
      <c r="R9" s="118" t="str">
        <f>'UTCM 09 BUDGET'!Q12</f>
        <v>SOURCE 3</v>
      </c>
      <c r="S9" s="118" t="str">
        <f>'UTCM 09 BUDGET'!R12</f>
        <v>SOURCE 4</v>
      </c>
      <c r="T9" s="230" t="s">
        <v>107</v>
      </c>
    </row>
    <row r="10" spans="1:21" ht="12.75">
      <c r="A10" s="30" t="s">
        <v>111</v>
      </c>
      <c r="B10" s="27"/>
      <c r="D10" s="336"/>
      <c r="E10" s="336"/>
      <c r="F10" s="336"/>
      <c r="G10" s="163" t="s">
        <v>112</v>
      </c>
      <c r="H10" s="335"/>
      <c r="I10" s="335"/>
      <c r="J10" s="164"/>
      <c r="K10" s="167"/>
      <c r="L10" s="164" t="s">
        <v>113</v>
      </c>
      <c r="M10" s="119"/>
      <c r="N10" s="31" t="s">
        <v>68</v>
      </c>
      <c r="O10" s="32" t="s">
        <v>69</v>
      </c>
      <c r="P10" s="32" t="s">
        <v>69</v>
      </c>
      <c r="Q10" s="32" t="s">
        <v>69</v>
      </c>
      <c r="R10" s="32" t="s">
        <v>69</v>
      </c>
      <c r="S10" s="32" t="s">
        <v>69</v>
      </c>
      <c r="T10" s="231"/>
      <c r="U10" s="198"/>
    </row>
    <row r="11" spans="1:20" ht="6" customHeight="1" thickBot="1">
      <c r="A11" s="33"/>
      <c r="B11" s="34"/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  <c r="O11" s="37"/>
      <c r="P11" s="37"/>
      <c r="Q11" s="37"/>
      <c r="R11" s="37"/>
      <c r="S11" s="37"/>
      <c r="T11" s="199"/>
    </row>
    <row r="12" spans="1:20" ht="13.5" customHeight="1">
      <c r="A12" s="30"/>
      <c r="B12" s="27"/>
      <c r="C12" s="27"/>
      <c r="D12" s="19"/>
      <c r="E12" s="19"/>
      <c r="F12" s="19"/>
      <c r="G12" s="19"/>
      <c r="H12" s="337" t="s">
        <v>118</v>
      </c>
      <c r="I12" s="338"/>
      <c r="J12" s="338"/>
      <c r="K12" s="338"/>
      <c r="L12" s="19"/>
      <c r="M12" s="19"/>
      <c r="N12" s="38"/>
      <c r="O12" s="244"/>
      <c r="P12" s="39"/>
      <c r="Q12" s="39"/>
      <c r="R12" s="39"/>
      <c r="S12" s="39"/>
      <c r="T12" s="207"/>
    </row>
    <row r="13" spans="1:21" ht="24" customHeight="1">
      <c r="A13" s="30" t="s">
        <v>83</v>
      </c>
      <c r="B13" s="27"/>
      <c r="C13" s="40"/>
      <c r="D13" s="41"/>
      <c r="E13" s="42" t="s">
        <v>110</v>
      </c>
      <c r="F13" s="43" t="s">
        <v>52</v>
      </c>
      <c r="G13" s="44" t="s">
        <v>3</v>
      </c>
      <c r="H13" s="45" t="str">
        <f>P9</f>
        <v>SOURCE 1</v>
      </c>
      <c r="I13" s="45" t="str">
        <f>Q9</f>
        <v>SOURCE 2</v>
      </c>
      <c r="J13" s="45" t="str">
        <f>R9</f>
        <v>SOURCE 3</v>
      </c>
      <c r="K13" s="45" t="str">
        <f>S9</f>
        <v>SOURCE 4</v>
      </c>
      <c r="L13" s="43" t="s">
        <v>124</v>
      </c>
      <c r="M13" s="47" t="s">
        <v>76</v>
      </c>
      <c r="N13" s="48"/>
      <c r="O13" s="244"/>
      <c r="P13" s="39"/>
      <c r="Q13" s="39"/>
      <c r="R13" s="39"/>
      <c r="S13" s="39"/>
      <c r="T13" s="207"/>
      <c r="U13" s="202"/>
    </row>
    <row r="14" spans="1:22" ht="12.75">
      <c r="A14" s="49"/>
      <c r="B14" s="19" t="s">
        <v>8</v>
      </c>
      <c r="C14" s="19"/>
      <c r="D14" s="19"/>
      <c r="E14" s="50"/>
      <c r="F14" s="50"/>
      <c r="G14" s="22"/>
      <c r="H14" s="50"/>
      <c r="I14" s="50"/>
      <c r="J14" s="50"/>
      <c r="K14" s="50"/>
      <c r="L14" s="51"/>
      <c r="M14" s="52"/>
      <c r="N14" s="38"/>
      <c r="O14" s="244"/>
      <c r="P14" s="39"/>
      <c r="Q14" s="39"/>
      <c r="R14" s="39"/>
      <c r="S14" s="39"/>
      <c r="T14" s="207"/>
      <c r="U14"/>
      <c r="V14"/>
    </row>
    <row r="15" spans="1:26" ht="12.75">
      <c r="A15" s="49"/>
      <c r="B15" s="300" t="str">
        <f>'UTCM 09 BUDGET'!B19:D19</f>
        <v>Name 1</v>
      </c>
      <c r="C15" s="300"/>
      <c r="D15" s="300"/>
      <c r="E15" s="54">
        <f>F15/2088</f>
        <v>0</v>
      </c>
      <c r="F15" s="55">
        <f>SUM(G15:K15)</f>
        <v>0</v>
      </c>
      <c r="G15" s="11"/>
      <c r="H15" s="12"/>
      <c r="I15" s="12"/>
      <c r="J15" s="12"/>
      <c r="K15" s="12"/>
      <c r="L15" s="56">
        <f>'UTCM 10 BUDGET'!L15*(1+M15)</f>
        <v>0</v>
      </c>
      <c r="M15" s="57">
        <v>0.04</v>
      </c>
      <c r="N15" s="58">
        <f>ROUND(F15*L15,0)</f>
        <v>0</v>
      </c>
      <c r="O15" s="246">
        <f>ROUND(G15*L15,0)</f>
        <v>0</v>
      </c>
      <c r="P15" s="59">
        <f>ROUND(H15*L15,0)</f>
        <v>0</v>
      </c>
      <c r="Q15" s="59">
        <f>ROUND(I15*L15,0)</f>
        <v>0</v>
      </c>
      <c r="R15" s="59">
        <f>ROUND(J15*L15,0)</f>
        <v>0</v>
      </c>
      <c r="S15" s="59">
        <f>ROUND(K15*L15,0)</f>
        <v>0</v>
      </c>
      <c r="T15" s="203">
        <f>SUM(O15:S15)</f>
        <v>0</v>
      </c>
      <c r="U15"/>
      <c r="V15"/>
      <c r="W15" s="206"/>
      <c r="X15" s="206"/>
      <c r="Y15" s="206"/>
      <c r="Z15" s="209"/>
    </row>
    <row r="16" spans="1:26" ht="4.5" customHeight="1">
      <c r="A16" s="49"/>
      <c r="B16" s="41"/>
      <c r="C16" s="41"/>
      <c r="D16" s="41"/>
      <c r="E16" s="54"/>
      <c r="F16" s="55"/>
      <c r="G16" s="62"/>
      <c r="H16" s="55"/>
      <c r="I16" s="55"/>
      <c r="J16" s="55"/>
      <c r="K16" s="55"/>
      <c r="L16" s="63"/>
      <c r="M16" s="64"/>
      <c r="N16" s="38"/>
      <c r="O16" s="244"/>
      <c r="P16" s="39"/>
      <c r="Q16" s="39"/>
      <c r="R16" s="39"/>
      <c r="S16" s="39"/>
      <c r="T16" s="207"/>
      <c r="U16"/>
      <c r="V16"/>
      <c r="W16" s="209"/>
      <c r="X16" s="209"/>
      <c r="Y16" s="209"/>
      <c r="Z16" s="209"/>
    </row>
    <row r="17" spans="1:26" ht="12.75">
      <c r="A17" s="49"/>
      <c r="B17" s="300" t="str">
        <f>'UTCM 09 BUDGET'!B21:D21</f>
        <v>Title</v>
      </c>
      <c r="C17" s="300"/>
      <c r="D17" s="300"/>
      <c r="E17" s="54"/>
      <c r="F17" s="55"/>
      <c r="G17" s="62"/>
      <c r="H17" s="55"/>
      <c r="I17" s="55"/>
      <c r="J17" s="55"/>
      <c r="K17" s="55"/>
      <c r="L17" s="63"/>
      <c r="M17" s="64"/>
      <c r="N17" s="38"/>
      <c r="O17" s="244"/>
      <c r="P17" s="39"/>
      <c r="Q17" s="39"/>
      <c r="R17" s="39"/>
      <c r="S17" s="39"/>
      <c r="T17" s="207"/>
      <c r="U17"/>
      <c r="V17"/>
      <c r="W17" s="206"/>
      <c r="X17" s="206"/>
      <c r="Y17" s="206"/>
      <c r="Z17" s="206"/>
    </row>
    <row r="18" spans="1:26" ht="12.75">
      <c r="A18" s="49"/>
      <c r="B18" s="300" t="str">
        <f>'UTCM 09 BUDGET'!B22:D22</f>
        <v>Name 2</v>
      </c>
      <c r="C18" s="300"/>
      <c r="D18" s="300"/>
      <c r="E18" s="54">
        <f>F18/2088</f>
        <v>0</v>
      </c>
      <c r="F18" s="55">
        <f>SUM(G18:K18)</f>
        <v>0</v>
      </c>
      <c r="G18" s="13"/>
      <c r="H18" s="12"/>
      <c r="I18" s="12"/>
      <c r="J18" s="12"/>
      <c r="K18" s="12"/>
      <c r="L18" s="56">
        <f>'UTCM 10 BUDGET'!L18*(1+M18)</f>
        <v>0</v>
      </c>
      <c r="M18" s="57">
        <v>0.04</v>
      </c>
      <c r="N18" s="58">
        <f>ROUND(F18*L18,0)</f>
        <v>0</v>
      </c>
      <c r="O18" s="246">
        <f>ROUND(G18*L18,0)</f>
        <v>0</v>
      </c>
      <c r="P18" s="59">
        <f>ROUND(H18*L18,0)</f>
        <v>0</v>
      </c>
      <c r="Q18" s="59">
        <f>ROUND(I18*L18,0)</f>
        <v>0</v>
      </c>
      <c r="R18" s="59">
        <f>ROUND(J18*L18,0)</f>
        <v>0</v>
      </c>
      <c r="S18" s="59">
        <f>ROUND(K18*L18,0)</f>
        <v>0</v>
      </c>
      <c r="T18" s="203">
        <f>SUM(O18:S18)</f>
        <v>0</v>
      </c>
      <c r="U18"/>
      <c r="V18"/>
      <c r="W18" s="206"/>
      <c r="X18" s="206"/>
      <c r="Y18" s="206"/>
      <c r="Z18" s="206"/>
    </row>
    <row r="19" spans="1:26" ht="4.5" customHeight="1">
      <c r="A19" s="49"/>
      <c r="B19" s="41"/>
      <c r="C19" s="41"/>
      <c r="D19" s="41"/>
      <c r="E19" s="54"/>
      <c r="F19" s="55"/>
      <c r="G19" s="62"/>
      <c r="H19" s="55"/>
      <c r="I19" s="55"/>
      <c r="J19" s="55"/>
      <c r="K19" s="55"/>
      <c r="L19" s="56"/>
      <c r="M19" s="57"/>
      <c r="N19" s="58"/>
      <c r="O19" s="244"/>
      <c r="P19" s="39"/>
      <c r="Q19" s="39"/>
      <c r="R19" s="39"/>
      <c r="S19" s="39"/>
      <c r="T19" s="207"/>
      <c r="U19"/>
      <c r="V19"/>
      <c r="W19" s="209"/>
      <c r="X19" s="209"/>
      <c r="Y19" s="209"/>
      <c r="Z19" s="209"/>
    </row>
    <row r="20" spans="1:26" ht="12.75">
      <c r="A20" s="49"/>
      <c r="B20" s="300" t="str">
        <f>'UTCM 09 BUDGET'!B24:D24</f>
        <v>Title</v>
      </c>
      <c r="C20" s="300"/>
      <c r="D20" s="300"/>
      <c r="E20" s="54"/>
      <c r="F20" s="55"/>
      <c r="G20" s="62"/>
      <c r="H20" s="55"/>
      <c r="I20" s="55"/>
      <c r="J20" s="55"/>
      <c r="K20" s="55"/>
      <c r="L20" s="63"/>
      <c r="M20" s="64"/>
      <c r="N20" s="38"/>
      <c r="O20" s="244"/>
      <c r="P20" s="39"/>
      <c r="Q20" s="39"/>
      <c r="R20" s="39"/>
      <c r="S20" s="39"/>
      <c r="T20" s="207"/>
      <c r="U20"/>
      <c r="V20"/>
      <c r="W20" s="209"/>
      <c r="X20" s="209"/>
      <c r="Y20" s="209"/>
      <c r="Z20" s="209"/>
    </row>
    <row r="21" spans="1:22" ht="12.75">
      <c r="A21" s="49"/>
      <c r="B21" s="300" t="str">
        <f>'UTCM 09 BUDGET'!B25:D25</f>
        <v>Name 3</v>
      </c>
      <c r="C21" s="300"/>
      <c r="D21" s="300"/>
      <c r="E21" s="54">
        <f>F21/2088</f>
        <v>0</v>
      </c>
      <c r="F21" s="55">
        <f>SUM(G21:K21)</f>
        <v>0</v>
      </c>
      <c r="G21" s="13"/>
      <c r="H21" s="12"/>
      <c r="I21" s="12"/>
      <c r="J21" s="12"/>
      <c r="K21" s="12"/>
      <c r="L21" s="56">
        <f>'UTCM 10 BUDGET'!L21*(1+M21)</f>
        <v>0</v>
      </c>
      <c r="M21" s="57">
        <v>0.04</v>
      </c>
      <c r="N21" s="58">
        <f>ROUND(F21*L21,0)</f>
        <v>0</v>
      </c>
      <c r="O21" s="246">
        <f>ROUND(G21*L21,0)</f>
        <v>0</v>
      </c>
      <c r="P21" s="59">
        <f>ROUND(H21*L21,0)</f>
        <v>0</v>
      </c>
      <c r="Q21" s="59">
        <f>ROUND(I21*L21,0)</f>
        <v>0</v>
      </c>
      <c r="R21" s="59">
        <f>ROUND(J21*L21,0)</f>
        <v>0</v>
      </c>
      <c r="S21" s="59">
        <f>ROUND(K21*L21,0)</f>
        <v>0</v>
      </c>
      <c r="T21" s="203">
        <f>SUM(O21:S21)</f>
        <v>0</v>
      </c>
      <c r="U21"/>
      <c r="V21"/>
    </row>
    <row r="22" spans="1:22" ht="4.5" customHeight="1">
      <c r="A22" s="49"/>
      <c r="B22" s="41"/>
      <c r="C22" s="41"/>
      <c r="D22" s="41"/>
      <c r="E22" s="54"/>
      <c r="F22" s="55"/>
      <c r="G22" s="62"/>
      <c r="H22" s="55"/>
      <c r="I22" s="55"/>
      <c r="J22" s="55"/>
      <c r="K22" s="55"/>
      <c r="L22" s="63"/>
      <c r="M22" s="64"/>
      <c r="N22" s="38"/>
      <c r="O22" s="244"/>
      <c r="P22" s="39"/>
      <c r="Q22" s="39"/>
      <c r="R22" s="39"/>
      <c r="S22" s="39"/>
      <c r="T22" s="207"/>
      <c r="U22"/>
      <c r="V22"/>
    </row>
    <row r="23" spans="1:22" ht="12.75">
      <c r="A23" s="49"/>
      <c r="B23" s="300" t="str">
        <f>'UTCM 09 BUDGET'!B27:D27</f>
        <v>Title</v>
      </c>
      <c r="C23" s="300"/>
      <c r="D23" s="300"/>
      <c r="E23" s="54"/>
      <c r="F23" s="55"/>
      <c r="G23" s="62"/>
      <c r="H23" s="55"/>
      <c r="I23" s="55"/>
      <c r="J23" s="55"/>
      <c r="K23" s="55"/>
      <c r="L23" s="63"/>
      <c r="M23" s="64"/>
      <c r="N23" s="38"/>
      <c r="O23" s="244"/>
      <c r="P23" s="39"/>
      <c r="Q23" s="39"/>
      <c r="R23" s="39"/>
      <c r="S23" s="39"/>
      <c r="T23" s="207"/>
      <c r="U23"/>
      <c r="V23"/>
    </row>
    <row r="24" spans="1:22" ht="12.75">
      <c r="A24" s="49"/>
      <c r="B24" s="300" t="str">
        <f>'UTCM 09 BUDGET'!B28:D28</f>
        <v>Name 4</v>
      </c>
      <c r="C24" s="300"/>
      <c r="D24" s="300"/>
      <c r="E24" s="54">
        <f>F24/2088</f>
        <v>0</v>
      </c>
      <c r="F24" s="55">
        <f>SUM(G24:K24)</f>
        <v>0</v>
      </c>
      <c r="G24" s="13"/>
      <c r="H24" s="12"/>
      <c r="I24" s="12"/>
      <c r="J24" s="12"/>
      <c r="K24" s="12"/>
      <c r="L24" s="56">
        <f>'UTCM 10 BUDGET'!L24*(1+M24)</f>
        <v>0</v>
      </c>
      <c r="M24" s="57">
        <v>0.04</v>
      </c>
      <c r="N24" s="58">
        <f>ROUND(F24*L24,0)</f>
        <v>0</v>
      </c>
      <c r="O24" s="246">
        <f>ROUND(G24*L24,0)</f>
        <v>0</v>
      </c>
      <c r="P24" s="59">
        <f>ROUND(H24*L24,0)</f>
        <v>0</v>
      </c>
      <c r="Q24" s="59">
        <f>ROUND(I24*L24,0)</f>
        <v>0</v>
      </c>
      <c r="R24" s="59">
        <f>ROUND(J24*L24,0)</f>
        <v>0</v>
      </c>
      <c r="S24" s="59">
        <f>ROUND(K24*L24,0)</f>
        <v>0</v>
      </c>
      <c r="T24" s="203">
        <f>SUM(O24:S24)</f>
        <v>0</v>
      </c>
      <c r="U24"/>
      <c r="V24"/>
    </row>
    <row r="25" spans="1:22" ht="4.5" customHeight="1">
      <c r="A25" s="49"/>
      <c r="B25" s="41"/>
      <c r="C25" s="41"/>
      <c r="D25" s="41"/>
      <c r="E25" s="54"/>
      <c r="F25" s="55"/>
      <c r="G25" s="62"/>
      <c r="H25" s="55"/>
      <c r="I25" s="55"/>
      <c r="J25" s="55"/>
      <c r="K25" s="55"/>
      <c r="L25" s="63"/>
      <c r="M25" s="64"/>
      <c r="N25" s="38"/>
      <c r="O25" s="244"/>
      <c r="P25" s="39"/>
      <c r="Q25" s="39"/>
      <c r="R25" s="39"/>
      <c r="S25" s="39"/>
      <c r="T25" s="207"/>
      <c r="U25"/>
      <c r="V25"/>
    </row>
    <row r="26" spans="1:22" ht="12.75">
      <c r="A26" s="49"/>
      <c r="B26" s="300" t="str">
        <f>'UTCM 09 BUDGET'!B30:D30</f>
        <v>Title</v>
      </c>
      <c r="C26" s="300"/>
      <c r="D26" s="300"/>
      <c r="E26" s="54"/>
      <c r="F26" s="55"/>
      <c r="G26" s="62"/>
      <c r="H26" s="55"/>
      <c r="I26" s="55"/>
      <c r="J26" s="55"/>
      <c r="K26" s="55"/>
      <c r="L26" s="63"/>
      <c r="M26" s="64"/>
      <c r="N26" s="38"/>
      <c r="O26" s="244"/>
      <c r="P26" s="39"/>
      <c r="Q26" s="39"/>
      <c r="R26" s="39"/>
      <c r="S26" s="39"/>
      <c r="T26" s="207"/>
      <c r="U26"/>
      <c r="V26"/>
    </row>
    <row r="27" spans="1:22" ht="12.75">
      <c r="A27" s="49"/>
      <c r="B27" s="300" t="str">
        <f>'UTCM 09 BUDGET'!B31:D31</f>
        <v>Name 5</v>
      </c>
      <c r="C27" s="300"/>
      <c r="D27" s="300"/>
      <c r="E27" s="54">
        <f>F27/2088</f>
        <v>0</v>
      </c>
      <c r="F27" s="55">
        <f>SUM(G27:K27)</f>
        <v>0</v>
      </c>
      <c r="G27" s="13"/>
      <c r="H27" s="12"/>
      <c r="I27" s="12"/>
      <c r="J27" s="12"/>
      <c r="K27" s="12"/>
      <c r="L27" s="56">
        <f>'UTCM 10 BUDGET'!L27*(1+M27)</f>
        <v>0</v>
      </c>
      <c r="M27" s="64">
        <v>0.04</v>
      </c>
      <c r="N27" s="58">
        <f>ROUND(F27*L27,0)</f>
        <v>0</v>
      </c>
      <c r="O27" s="246">
        <f>ROUND(G27*L27,0)</f>
        <v>0</v>
      </c>
      <c r="P27" s="59">
        <f>ROUND(H27*L27,0)</f>
        <v>0</v>
      </c>
      <c r="Q27" s="59">
        <f>ROUND(I27*L27,0)</f>
        <v>0</v>
      </c>
      <c r="R27" s="59">
        <f>ROUND(J27*L27,0)</f>
        <v>0</v>
      </c>
      <c r="S27" s="59">
        <f>ROUND(K27*L27,0)</f>
        <v>0</v>
      </c>
      <c r="T27" s="203">
        <f>SUM(O27:S27)</f>
        <v>0</v>
      </c>
      <c r="U27"/>
      <c r="V27"/>
    </row>
    <row r="28" spans="1:22" ht="4.5" customHeight="1">
      <c r="A28" s="49"/>
      <c r="B28" s="41"/>
      <c r="C28" s="41"/>
      <c r="D28" s="41"/>
      <c r="E28" s="54"/>
      <c r="F28" s="55"/>
      <c r="G28" s="62"/>
      <c r="H28" s="55"/>
      <c r="I28" s="55"/>
      <c r="J28" s="55"/>
      <c r="K28" s="55"/>
      <c r="L28" s="63"/>
      <c r="M28" s="64"/>
      <c r="N28" s="38"/>
      <c r="O28" s="244"/>
      <c r="P28" s="39"/>
      <c r="Q28" s="39"/>
      <c r="R28" s="39"/>
      <c r="S28" s="39"/>
      <c r="T28" s="207"/>
      <c r="U28"/>
      <c r="V28"/>
    </row>
    <row r="29" spans="1:22" ht="12.75">
      <c r="A29" s="49"/>
      <c r="B29" s="300" t="str">
        <f>'UTCM 09 BUDGET'!B33:D33</f>
        <v>Title</v>
      </c>
      <c r="C29" s="300"/>
      <c r="D29" s="300"/>
      <c r="E29" s="54"/>
      <c r="F29" s="55"/>
      <c r="G29" s="62"/>
      <c r="H29" s="55"/>
      <c r="I29" s="55"/>
      <c r="J29" s="55"/>
      <c r="K29" s="55"/>
      <c r="L29" s="63"/>
      <c r="M29" s="64"/>
      <c r="N29" s="38"/>
      <c r="O29" s="244"/>
      <c r="P29" s="39"/>
      <c r="Q29" s="39"/>
      <c r="R29" s="39"/>
      <c r="S29" s="39"/>
      <c r="T29" s="207"/>
      <c r="U29"/>
      <c r="V29"/>
    </row>
    <row r="30" spans="1:22" ht="12.75">
      <c r="A30" s="49"/>
      <c r="B30" s="300" t="str">
        <f>'UTCM 09 BUDGET'!B34:D34</f>
        <v>Name 6</v>
      </c>
      <c r="C30" s="300"/>
      <c r="D30" s="300"/>
      <c r="E30" s="54">
        <f>F30/2088</f>
        <v>0</v>
      </c>
      <c r="F30" s="55">
        <f>SUM(G30:K30)</f>
        <v>0</v>
      </c>
      <c r="G30" s="13"/>
      <c r="H30" s="12"/>
      <c r="I30" s="12"/>
      <c r="J30" s="12"/>
      <c r="K30" s="12"/>
      <c r="L30" s="56">
        <f>'UTCM 10 BUDGET'!L30*(1+M30)</f>
        <v>0</v>
      </c>
      <c r="M30" s="57">
        <v>0.04</v>
      </c>
      <c r="N30" s="58">
        <f>ROUND(F30*L30,0)</f>
        <v>0</v>
      </c>
      <c r="O30" s="246">
        <f>ROUND(G30*L30,0)</f>
        <v>0</v>
      </c>
      <c r="P30" s="59">
        <f>ROUND(H30*L30,0)</f>
        <v>0</v>
      </c>
      <c r="Q30" s="59">
        <f>ROUND(I30*L30,0)</f>
        <v>0</v>
      </c>
      <c r="R30" s="59">
        <f>ROUND(J30*L30,0)</f>
        <v>0</v>
      </c>
      <c r="S30" s="59">
        <f>ROUND(K30*L30,0)</f>
        <v>0</v>
      </c>
      <c r="T30" s="203">
        <f>SUM(O30:S30)</f>
        <v>0</v>
      </c>
      <c r="U30"/>
      <c r="V30"/>
    </row>
    <row r="31" spans="1:44" ht="4.5" customHeight="1" hidden="1">
      <c r="A31" s="152"/>
      <c r="B31" s="19"/>
      <c r="C31" s="19"/>
      <c r="D31" s="19"/>
      <c r="E31" s="54"/>
      <c r="F31" s="55"/>
      <c r="G31" s="62"/>
      <c r="H31" s="55"/>
      <c r="I31" s="55"/>
      <c r="J31" s="55"/>
      <c r="K31" s="55"/>
      <c r="L31" s="145"/>
      <c r="M31" s="281"/>
      <c r="N31" s="280"/>
      <c r="O31" s="39"/>
      <c r="P31" s="39"/>
      <c r="Q31" s="39"/>
      <c r="R31" s="39"/>
      <c r="S31" s="279"/>
      <c r="T31" s="215"/>
      <c r="U31" s="215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</row>
    <row r="32" spans="1:44" ht="12.75" hidden="1">
      <c r="A32" s="277"/>
      <c r="B32" s="339" t="s">
        <v>9</v>
      </c>
      <c r="C32" s="339"/>
      <c r="D32" s="339"/>
      <c r="E32" s="54"/>
      <c r="F32" s="55"/>
      <c r="G32" s="62"/>
      <c r="H32" s="55"/>
      <c r="I32" s="55"/>
      <c r="J32" s="55"/>
      <c r="K32" s="55"/>
      <c r="L32" s="145"/>
      <c r="M32" s="281"/>
      <c r="N32" s="280"/>
      <c r="O32" s="39"/>
      <c r="P32" s="39"/>
      <c r="Q32" s="39"/>
      <c r="R32" s="39"/>
      <c r="S32" s="279"/>
      <c r="T32" s="215"/>
      <c r="U32" s="215"/>
      <c r="V32" s="209"/>
      <c r="W32" s="209"/>
      <c r="X32" s="209"/>
      <c r="Y32" s="209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</row>
    <row r="33" spans="1:44" ht="12.75" hidden="1">
      <c r="A33" s="278"/>
      <c r="B33" s="339" t="s">
        <v>155</v>
      </c>
      <c r="C33" s="339"/>
      <c r="D33" s="339"/>
      <c r="E33" s="54">
        <f>F33/2088</f>
        <v>0</v>
      </c>
      <c r="F33" s="55">
        <f>SUM(G33:K33)</f>
        <v>0</v>
      </c>
      <c r="G33" s="13"/>
      <c r="H33" s="12"/>
      <c r="I33" s="12"/>
      <c r="J33" s="12"/>
      <c r="K33" s="12"/>
      <c r="L33" s="56">
        <f>'UTCM 09 BUDGET'!L37*(1+M33)</f>
        <v>0</v>
      </c>
      <c r="M33" s="57">
        <v>0.04</v>
      </c>
      <c r="N33" s="58">
        <f>ROUND(F33*L33,0)</f>
        <v>0</v>
      </c>
      <c r="O33" s="246">
        <f>ROUND(G33*L33,0)</f>
        <v>0</v>
      </c>
      <c r="P33" s="59">
        <f>ROUND(H33*L33,0)</f>
        <v>0</v>
      </c>
      <c r="Q33" s="59">
        <f>ROUND(I33*L33,0)</f>
        <v>0</v>
      </c>
      <c r="R33" s="59">
        <f>ROUND(J33*L33,0)</f>
        <v>0</v>
      </c>
      <c r="S33" s="59">
        <f>ROUND(K33*L33,0)</f>
        <v>0</v>
      </c>
      <c r="T33" s="203">
        <f>SUM(O33:S33)</f>
        <v>0</v>
      </c>
      <c r="U33" s="215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</row>
    <row r="34" spans="1:44" ht="4.5" customHeight="1" hidden="1">
      <c r="A34" s="277"/>
      <c r="B34" s="41"/>
      <c r="C34" s="41"/>
      <c r="D34" s="41"/>
      <c r="E34" s="54"/>
      <c r="F34" s="55"/>
      <c r="G34" s="62"/>
      <c r="H34" s="55"/>
      <c r="I34" s="55"/>
      <c r="J34" s="55"/>
      <c r="K34" s="55"/>
      <c r="L34" s="145"/>
      <c r="M34" s="281"/>
      <c r="N34" s="280"/>
      <c r="O34" s="39"/>
      <c r="P34" s="39"/>
      <c r="Q34" s="39"/>
      <c r="R34" s="39"/>
      <c r="S34" s="279"/>
      <c r="T34" s="215"/>
      <c r="U34" s="215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</row>
    <row r="35" spans="1:44" ht="12.75" hidden="1">
      <c r="A35" s="277"/>
      <c r="B35" s="339" t="s">
        <v>9</v>
      </c>
      <c r="C35" s="339"/>
      <c r="D35" s="339"/>
      <c r="E35" s="54"/>
      <c r="F35" s="55"/>
      <c r="G35" s="62"/>
      <c r="H35" s="55"/>
      <c r="I35" s="55"/>
      <c r="J35" s="55"/>
      <c r="K35" s="55"/>
      <c r="L35" s="145"/>
      <c r="M35" s="281"/>
      <c r="N35" s="280"/>
      <c r="O35" s="39"/>
      <c r="P35" s="39"/>
      <c r="Q35" s="39"/>
      <c r="R35" s="59"/>
      <c r="S35" s="279"/>
      <c r="T35" s="215"/>
      <c r="U35" s="215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</row>
    <row r="36" spans="1:44" ht="12.75" hidden="1">
      <c r="A36" s="278"/>
      <c r="B36" s="339" t="s">
        <v>156</v>
      </c>
      <c r="C36" s="339"/>
      <c r="D36" s="339"/>
      <c r="E36" s="54">
        <f>F36/2088</f>
        <v>0</v>
      </c>
      <c r="F36" s="55">
        <f>SUM(G36:K36)</f>
        <v>0</v>
      </c>
      <c r="G36" s="13"/>
      <c r="H36" s="12"/>
      <c r="I36" s="12"/>
      <c r="J36" s="12"/>
      <c r="K36" s="12"/>
      <c r="L36" s="56">
        <f>'UTCM 09 BUDGET'!L40*(1+M36)</f>
        <v>0</v>
      </c>
      <c r="M36" s="57">
        <v>0.04</v>
      </c>
      <c r="N36" s="58">
        <f>ROUND(F36*L36,0)</f>
        <v>0</v>
      </c>
      <c r="O36" s="246">
        <f>ROUND(G36*L36,0)</f>
        <v>0</v>
      </c>
      <c r="P36" s="59">
        <f>ROUND(H36*L36,0)</f>
        <v>0</v>
      </c>
      <c r="Q36" s="59">
        <f>ROUND(I36*L36,0)</f>
        <v>0</v>
      </c>
      <c r="R36" s="59">
        <f>ROUND(J36*L36,0)</f>
        <v>0</v>
      </c>
      <c r="S36" s="59">
        <f>ROUND(K36*L36,0)</f>
        <v>0</v>
      </c>
      <c r="T36" s="203">
        <f>SUM(O36:S36)</f>
        <v>0</v>
      </c>
      <c r="U36" s="215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</row>
    <row r="37" spans="1:44" ht="4.5" customHeight="1" hidden="1">
      <c r="A37" s="277"/>
      <c r="B37" s="41"/>
      <c r="C37" s="41"/>
      <c r="D37" s="41"/>
      <c r="E37" s="54"/>
      <c r="F37" s="55"/>
      <c r="G37" s="62"/>
      <c r="H37" s="55"/>
      <c r="I37" s="55"/>
      <c r="J37" s="55"/>
      <c r="K37" s="55"/>
      <c r="L37" s="145"/>
      <c r="M37" s="281"/>
      <c r="N37" s="280"/>
      <c r="O37" s="39"/>
      <c r="P37" s="39"/>
      <c r="Q37" s="39"/>
      <c r="R37" s="39"/>
      <c r="S37" s="279"/>
      <c r="T37" s="215"/>
      <c r="U37" s="215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</row>
    <row r="38" spans="1:44" ht="12.75" hidden="1">
      <c r="A38" s="277"/>
      <c r="B38" s="339" t="s">
        <v>9</v>
      </c>
      <c r="C38" s="339"/>
      <c r="D38" s="339"/>
      <c r="E38" s="54"/>
      <c r="F38" s="55"/>
      <c r="G38" s="62"/>
      <c r="H38" s="55"/>
      <c r="I38" s="55"/>
      <c r="J38" s="55"/>
      <c r="K38" s="55"/>
      <c r="L38" s="145"/>
      <c r="M38" s="281"/>
      <c r="N38" s="280"/>
      <c r="O38" s="39"/>
      <c r="P38" s="39"/>
      <c r="Q38" s="39"/>
      <c r="R38" s="39"/>
      <c r="S38" s="279"/>
      <c r="T38" s="215"/>
      <c r="U38" s="215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</row>
    <row r="39" spans="1:44" ht="12.75" hidden="1">
      <c r="A39" s="278"/>
      <c r="B39" s="339" t="s">
        <v>157</v>
      </c>
      <c r="C39" s="339"/>
      <c r="D39" s="339"/>
      <c r="E39" s="54">
        <f>F39/2088</f>
        <v>0</v>
      </c>
      <c r="F39" s="55">
        <f>SUM(G39:K39)</f>
        <v>0</v>
      </c>
      <c r="G39" s="13"/>
      <c r="H39" s="12"/>
      <c r="I39" s="12"/>
      <c r="J39" s="12"/>
      <c r="K39" s="12"/>
      <c r="L39" s="56">
        <f>'UTCM 09 BUDGET'!L43*(1+M39)</f>
        <v>0</v>
      </c>
      <c r="M39" s="57">
        <v>0.04</v>
      </c>
      <c r="N39" s="58">
        <f>ROUND(F39*L39,0)</f>
        <v>0</v>
      </c>
      <c r="O39" s="246">
        <f>ROUND(G39*L39,0)</f>
        <v>0</v>
      </c>
      <c r="P39" s="59">
        <f>ROUND(H39*L39,0)</f>
        <v>0</v>
      </c>
      <c r="Q39" s="59">
        <f>ROUND(I39*L39,0)</f>
        <v>0</v>
      </c>
      <c r="R39" s="59">
        <f>ROUND(J39*L39,0)</f>
        <v>0</v>
      </c>
      <c r="S39" s="59">
        <f>ROUND(K39*L39,0)</f>
        <v>0</v>
      </c>
      <c r="T39" s="203">
        <f>SUM(O39:S39)</f>
        <v>0</v>
      </c>
      <c r="U39" s="215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</row>
    <row r="40" spans="1:44" ht="4.5" customHeight="1" hidden="1">
      <c r="A40" s="277"/>
      <c r="B40" s="41"/>
      <c r="C40" s="41"/>
      <c r="D40" s="41"/>
      <c r="E40" s="54"/>
      <c r="F40" s="55"/>
      <c r="G40" s="62"/>
      <c r="H40" s="55"/>
      <c r="I40" s="55"/>
      <c r="J40" s="55"/>
      <c r="K40" s="55"/>
      <c r="L40" s="145"/>
      <c r="M40" s="281"/>
      <c r="N40" s="280"/>
      <c r="O40" s="39"/>
      <c r="P40" s="39"/>
      <c r="Q40" s="39"/>
      <c r="R40" s="39"/>
      <c r="S40" s="279"/>
      <c r="T40" s="215"/>
      <c r="U40" s="215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</row>
    <row r="41" spans="1:44" ht="12.75" hidden="1">
      <c r="A41" s="277"/>
      <c r="B41" s="339" t="s">
        <v>9</v>
      </c>
      <c r="C41" s="339"/>
      <c r="D41" s="339"/>
      <c r="E41" s="54"/>
      <c r="F41" s="55"/>
      <c r="G41" s="62"/>
      <c r="H41" s="55"/>
      <c r="I41" s="55"/>
      <c r="J41" s="55"/>
      <c r="K41" s="55"/>
      <c r="L41" s="145"/>
      <c r="M41" s="281"/>
      <c r="N41" s="280"/>
      <c r="O41" s="39"/>
      <c r="P41" s="39"/>
      <c r="Q41" s="39"/>
      <c r="R41" s="39"/>
      <c r="S41" s="279"/>
      <c r="T41" s="215"/>
      <c r="U41" s="215"/>
      <c r="V41" s="209"/>
      <c r="W41" s="209"/>
      <c r="X41" s="209"/>
      <c r="Y41" s="209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</row>
    <row r="42" spans="1:44" ht="12.75" hidden="1">
      <c r="A42" s="278"/>
      <c r="B42" s="339" t="s">
        <v>158</v>
      </c>
      <c r="C42" s="339"/>
      <c r="D42" s="339"/>
      <c r="E42" s="54">
        <f>F42/2088</f>
        <v>0</v>
      </c>
      <c r="F42" s="55">
        <f>SUM(G42:K42)</f>
        <v>0</v>
      </c>
      <c r="G42" s="13"/>
      <c r="H42" s="12"/>
      <c r="I42" s="12"/>
      <c r="J42" s="12"/>
      <c r="K42" s="12"/>
      <c r="L42" s="56">
        <f>'UTCM 09 BUDGET'!L46*(1+M42)</f>
        <v>0</v>
      </c>
      <c r="M42" s="57">
        <v>0.04</v>
      </c>
      <c r="N42" s="58">
        <f>ROUND(F42*L42,0)</f>
        <v>0</v>
      </c>
      <c r="O42" s="246">
        <f>ROUND(G42*L42,0)</f>
        <v>0</v>
      </c>
      <c r="P42" s="59">
        <f>ROUND(H42*L42,0)</f>
        <v>0</v>
      </c>
      <c r="Q42" s="59">
        <f>ROUND(I42*L42,0)</f>
        <v>0</v>
      </c>
      <c r="R42" s="59">
        <f>ROUND(J42*L42,0)</f>
        <v>0</v>
      </c>
      <c r="S42" s="59">
        <f>ROUND(K42*L42,0)</f>
        <v>0</v>
      </c>
      <c r="T42" s="203">
        <f>SUM(O42:S42)</f>
        <v>0</v>
      </c>
      <c r="U42" s="215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</row>
    <row r="43" spans="1:44" ht="4.5" customHeight="1" hidden="1">
      <c r="A43" s="277"/>
      <c r="B43" s="41"/>
      <c r="C43" s="41"/>
      <c r="D43" s="41"/>
      <c r="E43" s="54"/>
      <c r="F43" s="55"/>
      <c r="G43" s="62"/>
      <c r="H43" s="55"/>
      <c r="I43" s="55"/>
      <c r="J43" s="55"/>
      <c r="K43" s="55"/>
      <c r="L43" s="145"/>
      <c r="M43" s="281"/>
      <c r="N43" s="280"/>
      <c r="O43" s="39"/>
      <c r="P43" s="39"/>
      <c r="Q43" s="39"/>
      <c r="R43" s="39"/>
      <c r="S43" s="279"/>
      <c r="T43" s="215"/>
      <c r="U43" s="215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</row>
    <row r="44" spans="1:44" ht="12.75" hidden="1">
      <c r="A44" s="277"/>
      <c r="B44" s="339" t="s">
        <v>9</v>
      </c>
      <c r="C44" s="339"/>
      <c r="D44" s="339"/>
      <c r="E44" s="54"/>
      <c r="F44" s="55"/>
      <c r="G44" s="62"/>
      <c r="H44" s="55"/>
      <c r="I44" s="55"/>
      <c r="J44" s="55"/>
      <c r="K44" s="55"/>
      <c r="L44" s="145"/>
      <c r="M44" s="281"/>
      <c r="N44" s="280"/>
      <c r="O44" s="39"/>
      <c r="P44" s="39"/>
      <c r="Q44" s="39"/>
      <c r="R44" s="39"/>
      <c r="S44" s="279"/>
      <c r="T44" s="215"/>
      <c r="U44" s="215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</row>
    <row r="45" spans="1:44" ht="12.75" hidden="1">
      <c r="A45" s="278"/>
      <c r="B45" s="339" t="s">
        <v>159</v>
      </c>
      <c r="C45" s="339"/>
      <c r="D45" s="339"/>
      <c r="E45" s="54">
        <f>F45/2088</f>
        <v>0</v>
      </c>
      <c r="F45" s="55">
        <f>SUM(G45:K45)</f>
        <v>0</v>
      </c>
      <c r="G45" s="13"/>
      <c r="H45" s="12"/>
      <c r="I45" s="12"/>
      <c r="J45" s="12"/>
      <c r="K45" s="12"/>
      <c r="L45" s="56">
        <f>'UTCM 09 BUDGET'!L49*(1+M45)</f>
        <v>0</v>
      </c>
      <c r="M45" s="57">
        <v>0.04</v>
      </c>
      <c r="N45" s="58">
        <f>ROUND(F45*L45,0)</f>
        <v>0</v>
      </c>
      <c r="O45" s="246">
        <f>ROUND(G45*L45,0)</f>
        <v>0</v>
      </c>
      <c r="P45" s="59">
        <f>ROUND(H45*L45,0)</f>
        <v>0</v>
      </c>
      <c r="Q45" s="59">
        <f>ROUND(I45*L45,0)</f>
        <v>0</v>
      </c>
      <c r="R45" s="59">
        <f>ROUND(J45*L45,0)</f>
        <v>0</v>
      </c>
      <c r="S45" s="59">
        <f>ROUND(K45*L45,0)</f>
        <v>0</v>
      </c>
      <c r="T45" s="203">
        <f>SUM(O45:S45)</f>
        <v>0</v>
      </c>
      <c r="U45" s="215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</row>
    <row r="46" spans="1:44" ht="4.5" customHeight="1" hidden="1">
      <c r="A46" s="277"/>
      <c r="B46" s="41"/>
      <c r="C46" s="41"/>
      <c r="D46" s="41"/>
      <c r="E46" s="54"/>
      <c r="F46" s="55"/>
      <c r="G46" s="62"/>
      <c r="H46" s="55"/>
      <c r="I46" s="55"/>
      <c r="J46" s="55"/>
      <c r="K46" s="55"/>
      <c r="L46" s="145"/>
      <c r="M46" s="281"/>
      <c r="N46" s="280"/>
      <c r="O46" s="39"/>
      <c r="P46" s="39"/>
      <c r="Q46" s="39"/>
      <c r="R46" s="39"/>
      <c r="S46" s="279"/>
      <c r="T46" s="215"/>
      <c r="U46" s="215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</row>
    <row r="47" spans="1:44" ht="12.75" hidden="1">
      <c r="A47" s="277"/>
      <c r="B47" s="339" t="s">
        <v>9</v>
      </c>
      <c r="C47" s="339"/>
      <c r="D47" s="339"/>
      <c r="E47" s="54"/>
      <c r="F47" s="55"/>
      <c r="G47" s="62"/>
      <c r="H47" s="55"/>
      <c r="I47" s="55"/>
      <c r="J47" s="55"/>
      <c r="K47" s="55"/>
      <c r="L47" s="145"/>
      <c r="M47" s="281"/>
      <c r="N47" s="280"/>
      <c r="O47" s="39"/>
      <c r="P47" s="39"/>
      <c r="Q47" s="39"/>
      <c r="R47" s="39"/>
      <c r="S47" s="279"/>
      <c r="T47" s="215"/>
      <c r="U47" s="215"/>
      <c r="V47" s="209"/>
      <c r="W47" s="209"/>
      <c r="X47" s="209"/>
      <c r="Y47" s="209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</row>
    <row r="48" spans="1:44" ht="12.75" hidden="1">
      <c r="A48" s="278"/>
      <c r="B48" s="339" t="s">
        <v>160</v>
      </c>
      <c r="C48" s="339"/>
      <c r="D48" s="339"/>
      <c r="E48" s="54">
        <f>F48/2088</f>
        <v>0</v>
      </c>
      <c r="F48" s="55">
        <f>SUM(G48:K48)</f>
        <v>0</v>
      </c>
      <c r="G48" s="13"/>
      <c r="H48" s="12"/>
      <c r="I48" s="12"/>
      <c r="J48" s="12"/>
      <c r="K48" s="12"/>
      <c r="L48" s="56">
        <f>'UTCM 09 BUDGET'!L52*(1+M48)</f>
        <v>0</v>
      </c>
      <c r="M48" s="57">
        <v>0.04</v>
      </c>
      <c r="N48" s="58">
        <f>ROUND(F48*L48,0)</f>
        <v>0</v>
      </c>
      <c r="O48" s="246">
        <f>ROUND(G48*L48,0)</f>
        <v>0</v>
      </c>
      <c r="P48" s="59">
        <f>ROUND(H48*L48,0)</f>
        <v>0</v>
      </c>
      <c r="Q48" s="59">
        <f>ROUND(I48*L48,0)</f>
        <v>0</v>
      </c>
      <c r="R48" s="59">
        <f>ROUND(J48*L48,0)</f>
        <v>0</v>
      </c>
      <c r="S48" s="59">
        <f>ROUND(K48*L48,0)</f>
        <v>0</v>
      </c>
      <c r="T48" s="203">
        <f>SUM(O48:S48)</f>
        <v>0</v>
      </c>
      <c r="U48" s="215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</row>
    <row r="49" spans="1:22" ht="5.25" customHeight="1">
      <c r="A49" s="49"/>
      <c r="B49" s="41"/>
      <c r="C49" s="41"/>
      <c r="D49" s="41"/>
      <c r="E49" s="54"/>
      <c r="F49" s="55"/>
      <c r="G49" s="62"/>
      <c r="H49" s="55"/>
      <c r="I49" s="55"/>
      <c r="J49" s="55"/>
      <c r="K49" s="55"/>
      <c r="L49" s="56"/>
      <c r="M49" s="57"/>
      <c r="N49" s="58"/>
      <c r="O49" s="244"/>
      <c r="P49" s="39"/>
      <c r="Q49" s="39"/>
      <c r="R49" s="39"/>
      <c r="S49" s="39"/>
      <c r="T49" s="207"/>
      <c r="U49"/>
      <c r="V49"/>
    </row>
    <row r="50" spans="1:20" ht="13.5" thickBot="1">
      <c r="A50" s="49"/>
      <c r="B50" s="53" t="s">
        <v>60</v>
      </c>
      <c r="C50" s="41"/>
      <c r="D50" s="41"/>
      <c r="E50" s="54"/>
      <c r="F50" s="55"/>
      <c r="G50" s="62"/>
      <c r="H50" s="55"/>
      <c r="I50" s="55"/>
      <c r="J50" s="55"/>
      <c r="K50" s="55"/>
      <c r="L50" s="56"/>
      <c r="M50" s="57"/>
      <c r="N50" s="58"/>
      <c r="O50" s="244"/>
      <c r="P50" s="39"/>
      <c r="Q50" s="39"/>
      <c r="R50" s="39"/>
      <c r="S50" s="39"/>
      <c r="T50" s="207"/>
    </row>
    <row r="51" spans="1:23" ht="12.75">
      <c r="A51" s="49"/>
      <c r="B51" s="300" t="str">
        <f>'UTCM 09 BUDGET'!B55:D55</f>
        <v>PhD1 - Name or TBN</v>
      </c>
      <c r="C51" s="300"/>
      <c r="D51" s="300"/>
      <c r="E51" s="54">
        <f>F51/2088</f>
        <v>0</v>
      </c>
      <c r="F51" s="55">
        <f>SUM(G51:K51)</f>
        <v>0</v>
      </c>
      <c r="G51" s="13"/>
      <c r="H51" s="12"/>
      <c r="I51" s="12"/>
      <c r="J51" s="12"/>
      <c r="K51" s="12"/>
      <c r="L51" s="56">
        <f>'UTCM 10 BUDGET'!L51*(1+M51)</f>
        <v>0</v>
      </c>
      <c r="M51" s="57">
        <v>0.04</v>
      </c>
      <c r="N51" s="58">
        <f>ROUND(F51*L51,0)</f>
        <v>0</v>
      </c>
      <c r="O51" s="246">
        <f>ROUND(G51*L51,0)</f>
        <v>0</v>
      </c>
      <c r="P51" s="59">
        <f>ROUND(H51*L51,0)</f>
        <v>0</v>
      </c>
      <c r="Q51" s="59">
        <f>ROUND(I51*L51,0)</f>
        <v>0</v>
      </c>
      <c r="R51" s="59">
        <f>ROUND(J51*L51,0)</f>
        <v>0</v>
      </c>
      <c r="S51" s="59">
        <f>ROUND(K51*L51,0)</f>
        <v>0</v>
      </c>
      <c r="T51" s="203">
        <f>SUM(O51:S51)</f>
        <v>0</v>
      </c>
      <c r="U51" s="212" t="s">
        <v>125</v>
      </c>
      <c r="V51" s="213"/>
      <c r="W51" s="214"/>
    </row>
    <row r="52" spans="1:23" ht="4.5" customHeight="1">
      <c r="A52" s="49"/>
      <c r="B52" s="41"/>
      <c r="C52" s="41"/>
      <c r="D52" s="41"/>
      <c r="E52" s="54"/>
      <c r="F52" s="55"/>
      <c r="G52" s="62"/>
      <c r="H52" s="55"/>
      <c r="I52" s="55"/>
      <c r="J52" s="55"/>
      <c r="K52" s="55"/>
      <c r="L52" s="56"/>
      <c r="M52" s="57"/>
      <c r="N52" s="58"/>
      <c r="O52" s="244"/>
      <c r="P52" s="39"/>
      <c r="Q52" s="39"/>
      <c r="R52" s="39"/>
      <c r="S52" s="39"/>
      <c r="T52" s="207"/>
      <c r="U52" s="208"/>
      <c r="V52" s="215"/>
      <c r="W52" s="205"/>
    </row>
    <row r="53" spans="1:23" ht="12.75">
      <c r="A53" s="49"/>
      <c r="B53" s="53" t="s">
        <v>60</v>
      </c>
      <c r="C53" s="41"/>
      <c r="D53" s="41"/>
      <c r="E53" s="54"/>
      <c r="F53" s="55"/>
      <c r="G53" s="62"/>
      <c r="H53" s="55"/>
      <c r="I53" s="55"/>
      <c r="J53" s="55"/>
      <c r="K53" s="55"/>
      <c r="L53" s="56"/>
      <c r="M53" s="57"/>
      <c r="N53" s="58"/>
      <c r="O53" s="244"/>
      <c r="P53" s="39"/>
      <c r="Q53" s="39"/>
      <c r="R53" s="39"/>
      <c r="S53" s="39"/>
      <c r="T53" s="207"/>
      <c r="U53" s="204" t="s">
        <v>170</v>
      </c>
      <c r="V53" s="215"/>
      <c r="W53" s="205"/>
    </row>
    <row r="54" spans="1:23" ht="12.75">
      <c r="A54" s="49"/>
      <c r="B54" s="300" t="str">
        <f>'UTCM 09 BUDGET'!B58:D58</f>
        <v>PhD2 - Name or TBN</v>
      </c>
      <c r="C54" s="300"/>
      <c r="D54" s="300"/>
      <c r="E54" s="54">
        <f>F54/2088</f>
        <v>0</v>
      </c>
      <c r="F54" s="55">
        <f>SUM(G54:K54)</f>
        <v>0</v>
      </c>
      <c r="G54" s="14"/>
      <c r="H54" s="15"/>
      <c r="I54" s="15"/>
      <c r="J54" s="15"/>
      <c r="K54" s="15"/>
      <c r="L54" s="56">
        <f>'UTCM 10 BUDGET'!L54*(1+M54)</f>
        <v>0</v>
      </c>
      <c r="M54" s="57">
        <v>0.04</v>
      </c>
      <c r="N54" s="58">
        <f>ROUND(F54*L54,0)</f>
        <v>0</v>
      </c>
      <c r="O54" s="246">
        <f>ROUND(G54*L54,0)</f>
        <v>0</v>
      </c>
      <c r="P54" s="59">
        <f>ROUND(H54*L54,0)</f>
        <v>0</v>
      </c>
      <c r="Q54" s="59">
        <f>ROUND(I54*L54,0)</f>
        <v>0</v>
      </c>
      <c r="R54" s="59">
        <f>ROUND(J54*L54,0)</f>
        <v>0</v>
      </c>
      <c r="S54" s="59">
        <f>ROUND(K54*L54,0)</f>
        <v>0</v>
      </c>
      <c r="T54" s="203">
        <f>SUM(O54:S54)</f>
        <v>0</v>
      </c>
      <c r="U54" s="204" t="s">
        <v>171</v>
      </c>
      <c r="V54" s="215"/>
      <c r="W54" s="205"/>
    </row>
    <row r="55" spans="1:23" ht="4.5" customHeight="1">
      <c r="A55" s="49"/>
      <c r="B55" s="41"/>
      <c r="C55" s="41"/>
      <c r="D55" s="41"/>
      <c r="E55" s="54"/>
      <c r="F55" s="55"/>
      <c r="G55" s="62"/>
      <c r="H55" s="55"/>
      <c r="I55" s="55"/>
      <c r="J55" s="55"/>
      <c r="K55" s="55"/>
      <c r="L55" s="56"/>
      <c r="M55" s="57"/>
      <c r="N55" s="58"/>
      <c r="O55" s="244"/>
      <c r="P55" s="39"/>
      <c r="Q55" s="39"/>
      <c r="R55" s="39"/>
      <c r="S55" s="39"/>
      <c r="T55" s="207"/>
      <c r="U55" s="208"/>
      <c r="V55" s="215"/>
      <c r="W55" s="205"/>
    </row>
    <row r="56" spans="1:23" ht="12.75">
      <c r="A56" s="49"/>
      <c r="B56" s="53" t="s">
        <v>60</v>
      </c>
      <c r="C56" s="41"/>
      <c r="D56" s="41"/>
      <c r="E56" s="54"/>
      <c r="F56" s="55"/>
      <c r="G56" s="62"/>
      <c r="H56" s="55"/>
      <c r="I56" s="55"/>
      <c r="J56" s="55"/>
      <c r="K56" s="55"/>
      <c r="L56" s="56"/>
      <c r="M56" s="57"/>
      <c r="N56" s="58"/>
      <c r="O56" s="244"/>
      <c r="P56" s="39"/>
      <c r="Q56" s="39"/>
      <c r="R56" s="39"/>
      <c r="S56" s="39"/>
      <c r="T56" s="207"/>
      <c r="U56" s="329" t="s">
        <v>152</v>
      </c>
      <c r="V56" s="330"/>
      <c r="W56" s="331"/>
    </row>
    <row r="57" spans="1:23" ht="13.5" thickBot="1">
      <c r="A57" s="49"/>
      <c r="B57" s="300" t="str">
        <f>'UTCM 09 BUDGET'!B61:D61</f>
        <v>MS1 - Name or TBN</v>
      </c>
      <c r="C57" s="300"/>
      <c r="D57" s="300"/>
      <c r="E57" s="54">
        <f>F57/2088</f>
        <v>0</v>
      </c>
      <c r="F57" s="55">
        <f>SUM(G57:K57)</f>
        <v>0</v>
      </c>
      <c r="G57" s="13"/>
      <c r="H57" s="12"/>
      <c r="I57" s="12"/>
      <c r="J57" s="12"/>
      <c r="K57" s="12"/>
      <c r="L57" s="56">
        <f>'UTCM 10 BUDGET'!L57*(1+M57)</f>
        <v>0</v>
      </c>
      <c r="M57" s="57">
        <v>0.04</v>
      </c>
      <c r="N57" s="58">
        <f>ROUND(F57*L57,0)</f>
        <v>0</v>
      </c>
      <c r="O57" s="246">
        <f>ROUND(G57*L57,0)</f>
        <v>0</v>
      </c>
      <c r="P57" s="59">
        <f>ROUND(H57*L57,0)</f>
        <v>0</v>
      </c>
      <c r="Q57" s="59">
        <f>ROUND(I57*L57,0)</f>
        <v>0</v>
      </c>
      <c r="R57" s="59">
        <f>ROUND(J57*L57,0)</f>
        <v>0</v>
      </c>
      <c r="S57" s="59">
        <f>ROUND(K57*L57,0)</f>
        <v>0</v>
      </c>
      <c r="T57" s="203">
        <f>SUM(O57:S57)</f>
        <v>0</v>
      </c>
      <c r="U57" s="332" t="s">
        <v>153</v>
      </c>
      <c r="V57" s="333"/>
      <c r="W57" s="334"/>
    </row>
    <row r="58" spans="1:20" ht="4.5" customHeight="1">
      <c r="A58" s="49"/>
      <c r="B58" s="41"/>
      <c r="C58" s="41"/>
      <c r="D58" s="41"/>
      <c r="E58" s="54"/>
      <c r="F58" s="55"/>
      <c r="G58" s="62"/>
      <c r="H58" s="55"/>
      <c r="I58" s="55"/>
      <c r="J58" s="55"/>
      <c r="K58" s="55"/>
      <c r="L58" s="56"/>
      <c r="M58" s="57"/>
      <c r="N58" s="58"/>
      <c r="O58" s="244"/>
      <c r="P58" s="39"/>
      <c r="Q58" s="39"/>
      <c r="R58" s="39"/>
      <c r="S58" s="39"/>
      <c r="T58" s="207"/>
    </row>
    <row r="59" spans="1:20" ht="12.75">
      <c r="A59" s="49"/>
      <c r="B59" s="53" t="s">
        <v>60</v>
      </c>
      <c r="C59" s="41"/>
      <c r="D59" s="41"/>
      <c r="E59" s="54"/>
      <c r="F59" s="55"/>
      <c r="G59" s="62"/>
      <c r="H59" s="55"/>
      <c r="I59" s="55"/>
      <c r="J59" s="55"/>
      <c r="K59" s="55"/>
      <c r="L59" s="56"/>
      <c r="M59" s="57"/>
      <c r="N59" s="58"/>
      <c r="O59" s="244"/>
      <c r="P59" s="39"/>
      <c r="Q59" s="39"/>
      <c r="R59" s="39"/>
      <c r="S59" s="39"/>
      <c r="T59" s="207"/>
    </row>
    <row r="60" spans="1:20" ht="12.75">
      <c r="A60" s="49"/>
      <c r="B60" s="300" t="str">
        <f>'UTCM 09 BUDGET'!B64:D64</f>
        <v>MS2 - Name or TBN</v>
      </c>
      <c r="C60" s="300"/>
      <c r="D60" s="300"/>
      <c r="E60" s="54">
        <f>F60/2088</f>
        <v>0</v>
      </c>
      <c r="F60" s="55">
        <f>SUM(G60:K60)</f>
        <v>0</v>
      </c>
      <c r="G60" s="14"/>
      <c r="H60" s="15"/>
      <c r="I60" s="15"/>
      <c r="J60" s="15"/>
      <c r="K60" s="15"/>
      <c r="L60" s="56">
        <f>'UTCM 10 BUDGET'!L60*(1+M60)</f>
        <v>0</v>
      </c>
      <c r="M60" s="57">
        <v>0.04</v>
      </c>
      <c r="N60" s="58">
        <f>ROUND(F60*L60,0)</f>
        <v>0</v>
      </c>
      <c r="O60" s="246">
        <f>ROUND(G60*L60,0)</f>
        <v>0</v>
      </c>
      <c r="P60" s="59">
        <f>ROUND(H60*L60,0)</f>
        <v>0</v>
      </c>
      <c r="Q60" s="59">
        <f>ROUND(I60*L60,0)</f>
        <v>0</v>
      </c>
      <c r="R60" s="59">
        <f>ROUND(J60*L60,0)</f>
        <v>0</v>
      </c>
      <c r="S60" s="59">
        <f>ROUND(K60*L60,0)</f>
        <v>0</v>
      </c>
      <c r="T60" s="203">
        <f>SUM(O60:S60)</f>
        <v>0</v>
      </c>
    </row>
    <row r="61" spans="1:20" ht="4.5" customHeight="1">
      <c r="A61" s="49"/>
      <c r="B61" s="41"/>
      <c r="C61" s="41"/>
      <c r="D61" s="41"/>
      <c r="E61" s="54"/>
      <c r="F61" s="55"/>
      <c r="G61" s="62"/>
      <c r="H61" s="55"/>
      <c r="I61" s="55"/>
      <c r="J61" s="55"/>
      <c r="K61" s="55"/>
      <c r="L61" s="56"/>
      <c r="M61" s="57"/>
      <c r="N61" s="58"/>
      <c r="O61" s="244"/>
      <c r="P61" s="39"/>
      <c r="Q61" s="39"/>
      <c r="R61" s="39"/>
      <c r="S61" s="39"/>
      <c r="T61" s="207"/>
    </row>
    <row r="62" spans="1:20" ht="12.75">
      <c r="A62" s="49"/>
      <c r="B62" s="41" t="s">
        <v>10</v>
      </c>
      <c r="C62" s="41"/>
      <c r="D62" s="41"/>
      <c r="E62" s="54"/>
      <c r="F62" s="55"/>
      <c r="G62" s="62"/>
      <c r="H62" s="55"/>
      <c r="I62" s="55"/>
      <c r="J62" s="55"/>
      <c r="K62" s="55"/>
      <c r="L62" s="56"/>
      <c r="M62" s="57"/>
      <c r="N62" s="58"/>
      <c r="O62" s="244"/>
      <c r="P62" s="39"/>
      <c r="Q62" s="39"/>
      <c r="R62" s="39"/>
      <c r="S62" s="39"/>
      <c r="T62" s="207"/>
    </row>
    <row r="63" spans="1:20" ht="12.75">
      <c r="A63" s="49"/>
      <c r="B63" s="341" t="str">
        <f>'UTCM 09 BUDGET'!B67:D67</f>
        <v>To be named</v>
      </c>
      <c r="C63" s="341"/>
      <c r="D63" s="341"/>
      <c r="E63" s="54">
        <f>F63/2088</f>
        <v>0</v>
      </c>
      <c r="F63" s="55">
        <f>SUM(G63:K63)</f>
        <v>0</v>
      </c>
      <c r="G63" s="16"/>
      <c r="H63" s="12"/>
      <c r="I63" s="12"/>
      <c r="J63" s="12"/>
      <c r="K63" s="12"/>
      <c r="L63" s="56">
        <f>'UTCM 10 BUDGET'!L63*(1+M63)</f>
        <v>0</v>
      </c>
      <c r="M63" s="57">
        <v>0.04</v>
      </c>
      <c r="N63" s="58">
        <f>ROUND(F63*L63,0)</f>
        <v>0</v>
      </c>
      <c r="O63" s="246">
        <f>ROUND(G63*L63,0)</f>
        <v>0</v>
      </c>
      <c r="P63" s="59">
        <f>ROUND(H63*L63,0)</f>
        <v>0</v>
      </c>
      <c r="Q63" s="59">
        <f>ROUND(I63*L63,0)</f>
        <v>0</v>
      </c>
      <c r="R63" s="59">
        <f>ROUND(J63*L63,0)</f>
        <v>0</v>
      </c>
      <c r="S63" s="59">
        <f>ROUND(K63*L63,0)</f>
        <v>0</v>
      </c>
      <c r="T63" s="203">
        <f>SUM(O63:S63)</f>
        <v>0</v>
      </c>
    </row>
    <row r="64" spans="1:28" ht="18.75" customHeight="1" thickBot="1">
      <c r="A64" s="65"/>
      <c r="B64" s="35"/>
      <c r="C64" s="34" t="s">
        <v>12</v>
      </c>
      <c r="D64" s="35"/>
      <c r="E64" s="66"/>
      <c r="F64" s="35"/>
      <c r="G64" s="178"/>
      <c r="H64" s="67"/>
      <c r="I64" s="67"/>
      <c r="J64" s="67"/>
      <c r="K64" s="67"/>
      <c r="L64" s="68"/>
      <c r="M64" s="68"/>
      <c r="N64" s="69">
        <f aca="true" t="shared" si="0" ref="N64:S64">SUM(N15:N63)</f>
        <v>0</v>
      </c>
      <c r="O64" s="70">
        <f t="shared" si="0"/>
        <v>0</v>
      </c>
      <c r="P64" s="70">
        <f t="shared" si="0"/>
        <v>0</v>
      </c>
      <c r="Q64" s="70">
        <f t="shared" si="0"/>
        <v>0</v>
      </c>
      <c r="R64" s="70">
        <f t="shared" si="0"/>
        <v>0</v>
      </c>
      <c r="S64" s="70">
        <f t="shared" si="0"/>
        <v>0</v>
      </c>
      <c r="T64" s="217">
        <f>SUM(O64:S64)</f>
        <v>0</v>
      </c>
      <c r="U64" s="209"/>
      <c r="V64" s="209"/>
      <c r="W64" s="209"/>
      <c r="X64" s="209"/>
      <c r="Y64" s="209"/>
      <c r="Z64" s="209"/>
      <c r="AA64" s="209"/>
      <c r="AB64" s="209"/>
    </row>
    <row r="65" spans="1:20" ht="19.5" customHeight="1">
      <c r="A65" s="30" t="s">
        <v>84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38"/>
      <c r="O65" s="244"/>
      <c r="P65" s="39"/>
      <c r="Q65" s="39"/>
      <c r="R65" s="39"/>
      <c r="S65" s="39"/>
      <c r="T65" s="207"/>
    </row>
    <row r="66" spans="1:20" ht="12.75" customHeight="1">
      <c r="A66" s="49">
        <v>1</v>
      </c>
      <c r="B66" s="19" t="s">
        <v>13</v>
      </c>
      <c r="C66" s="19"/>
      <c r="D66" s="19"/>
      <c r="E66" s="19"/>
      <c r="F66" s="19"/>
      <c r="G66" s="19"/>
      <c r="H66" s="19"/>
      <c r="I66" s="19"/>
      <c r="J66" s="19"/>
      <c r="K66" s="19"/>
      <c r="L66" s="60">
        <f>K68+K69</f>
        <v>0</v>
      </c>
      <c r="M66" s="19"/>
      <c r="N66" s="38"/>
      <c r="O66" s="244"/>
      <c r="P66" s="39"/>
      <c r="Q66" s="39"/>
      <c r="R66" s="39"/>
      <c r="S66" s="39"/>
      <c r="T66" s="207"/>
    </row>
    <row r="67" spans="1:26" ht="12.75" customHeight="1" hidden="1">
      <c r="A67" s="49"/>
      <c r="B67" s="71" t="s">
        <v>162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38"/>
      <c r="O67" s="244"/>
      <c r="P67" s="39"/>
      <c r="Q67" s="39"/>
      <c r="R67" s="39"/>
      <c r="S67" s="39"/>
      <c r="T67" s="207"/>
      <c r="U67" s="218"/>
      <c r="V67" s="209"/>
      <c r="W67" s="209"/>
      <c r="X67" s="209"/>
      <c r="Y67" s="209"/>
      <c r="Z67" s="209"/>
    </row>
    <row r="68" spans="1:26" ht="12.75" customHeight="1" hidden="1">
      <c r="A68" s="49"/>
      <c r="B68" s="19"/>
      <c r="C68" s="71" t="s">
        <v>54</v>
      </c>
      <c r="D68" s="19"/>
      <c r="E68" s="19"/>
      <c r="F68" s="19"/>
      <c r="G68" s="72"/>
      <c r="H68" s="72"/>
      <c r="I68" s="72"/>
      <c r="K68" s="72">
        <f>ROUND(SUM(N51:N63)*0.024,0)</f>
        <v>0</v>
      </c>
      <c r="L68" s="72"/>
      <c r="M68" s="72"/>
      <c r="N68" s="58"/>
      <c r="O68" s="246">
        <f>ROUND(SUM(O51:O63)*0.024,0)</f>
        <v>0</v>
      </c>
      <c r="P68" s="59">
        <f>ROUND(SUM(P51:P63)*0.024,0)</f>
        <v>0</v>
      </c>
      <c r="Q68" s="59">
        <f>ROUND(SUM(Q51:Q63)*0.024,0)</f>
        <v>0</v>
      </c>
      <c r="R68" s="59">
        <f>ROUND(SUM(R51:R63)*0.024,0)</f>
        <v>0</v>
      </c>
      <c r="S68" s="59">
        <f>ROUND(SUM(S51:S63)*0.024,0)</f>
        <v>0</v>
      </c>
      <c r="T68" s="203">
        <f>SUM(O68:S68)</f>
        <v>0</v>
      </c>
      <c r="U68" s="206"/>
      <c r="V68" s="209"/>
      <c r="W68" s="209"/>
      <c r="X68" s="209"/>
      <c r="Y68" s="209"/>
      <c r="Z68" s="209"/>
    </row>
    <row r="69" spans="1:20" ht="12.75" customHeight="1" hidden="1">
      <c r="A69" s="49"/>
      <c r="B69" s="19"/>
      <c r="C69" s="71" t="s">
        <v>161</v>
      </c>
      <c r="D69" s="19"/>
      <c r="E69" s="19"/>
      <c r="F69" s="19"/>
      <c r="G69" s="73"/>
      <c r="H69" s="73"/>
      <c r="I69" s="73"/>
      <c r="K69" s="74">
        <f>ROUND(SUM(N15:N48)*0.176,0)</f>
        <v>0</v>
      </c>
      <c r="L69" s="74"/>
      <c r="M69" s="74"/>
      <c r="N69" s="58"/>
      <c r="O69" s="81">
        <f>ROUND(SUM(O15:O30)*0.176,0)</f>
        <v>0</v>
      </c>
      <c r="P69" s="75">
        <f>ROUND(SUM(P15:P30)*0.176,0)</f>
        <v>0</v>
      </c>
      <c r="Q69" s="75">
        <f>ROUND(SUM(Q15:Q30)*0.176,0)</f>
        <v>0</v>
      </c>
      <c r="R69" s="75">
        <f>ROUND(SUM(R15:R30)*0.176,0)</f>
        <v>0</v>
      </c>
      <c r="S69" s="75">
        <f>ROUND(SUM(S15:S30)*0.176,0)</f>
        <v>0</v>
      </c>
      <c r="T69" s="203">
        <f>SUM(O69:S69)</f>
        <v>0</v>
      </c>
    </row>
    <row r="70" spans="1:23" ht="12.75" customHeight="1">
      <c r="A70" s="49">
        <v>2</v>
      </c>
      <c r="B70" s="19" t="s">
        <v>14</v>
      </c>
      <c r="C70" s="19"/>
      <c r="D70" s="19"/>
      <c r="E70" s="19"/>
      <c r="F70" s="19"/>
      <c r="G70" s="19"/>
      <c r="H70" s="19"/>
      <c r="I70" s="19"/>
      <c r="K70" s="19"/>
      <c r="L70" s="76">
        <f>K72+K73</f>
        <v>0</v>
      </c>
      <c r="M70" s="19"/>
      <c r="N70" s="38"/>
      <c r="O70" s="244"/>
      <c r="P70" s="39"/>
      <c r="Q70" s="39"/>
      <c r="R70" s="39"/>
      <c r="S70" s="39"/>
      <c r="T70" s="207"/>
      <c r="U70"/>
      <c r="V70"/>
      <c r="W70"/>
    </row>
    <row r="71" spans="1:23" ht="12.75" customHeight="1" hidden="1">
      <c r="A71" s="49"/>
      <c r="B71" s="19" t="s">
        <v>15</v>
      </c>
      <c r="C71" s="19"/>
      <c r="D71" s="19"/>
      <c r="E71" s="19"/>
      <c r="F71" s="19"/>
      <c r="G71" s="19"/>
      <c r="H71" s="19"/>
      <c r="I71" s="19"/>
      <c r="K71" s="19"/>
      <c r="L71" s="19"/>
      <c r="M71" s="19"/>
      <c r="N71" s="38"/>
      <c r="O71" s="244"/>
      <c r="P71" s="39"/>
      <c r="Q71" s="39"/>
      <c r="R71" s="39"/>
      <c r="S71" s="39"/>
      <c r="T71" s="207"/>
      <c r="U71"/>
      <c r="V71"/>
      <c r="W71"/>
    </row>
    <row r="72" spans="1:23" ht="12.75" customHeight="1" hidden="1">
      <c r="A72" s="49"/>
      <c r="C72" s="71" t="s">
        <v>56</v>
      </c>
      <c r="D72" s="19"/>
      <c r="E72" s="19"/>
      <c r="F72" s="19"/>
      <c r="G72" s="19" t="s">
        <v>16</v>
      </c>
      <c r="H72" s="19"/>
      <c r="I72" s="19"/>
      <c r="K72" s="72">
        <f>ROUND(((SUM(F51:F60))*2)/174*190,0)</f>
        <v>0</v>
      </c>
      <c r="L72" s="72"/>
      <c r="M72" s="72"/>
      <c r="N72" s="58"/>
      <c r="O72" s="246">
        <f>ROUND(((SUM(G51:G60))*2)/174*190,0)</f>
        <v>0</v>
      </c>
      <c r="P72" s="246">
        <f>ROUND(((SUM(H51:H60))*2)/174*190,0)</f>
        <v>0</v>
      </c>
      <c r="Q72" s="246">
        <f>ROUND(((SUM(I51:I60))*2)/174*190,0)</f>
        <v>0</v>
      </c>
      <c r="R72" s="246">
        <f>ROUND(((SUM(J51:J60))*2)/174*190,0)</f>
        <v>0</v>
      </c>
      <c r="S72" s="246">
        <f>ROUND(((SUM(K51:K60))*2)/174*190,0)</f>
        <v>0</v>
      </c>
      <c r="T72" s="203">
        <f>SUM(O72:S72)</f>
        <v>0</v>
      </c>
      <c r="U72"/>
      <c r="V72"/>
      <c r="W72"/>
    </row>
    <row r="73" spans="1:23" ht="12.75" customHeight="1" hidden="1">
      <c r="A73" s="49"/>
      <c r="B73" s="19"/>
      <c r="C73" s="71" t="s">
        <v>55</v>
      </c>
      <c r="D73" s="19"/>
      <c r="E73" s="19"/>
      <c r="F73" s="19"/>
      <c r="G73" s="19"/>
      <c r="H73" s="19"/>
      <c r="I73" s="19"/>
      <c r="K73" s="74">
        <f>ROUND(SUM(F15:F48)/174*471,0)</f>
        <v>0</v>
      </c>
      <c r="L73" s="74"/>
      <c r="M73" s="74"/>
      <c r="N73" s="58"/>
      <c r="O73" s="247">
        <f>ROUND(SUM(G15:G30)/174*471,0)</f>
        <v>0</v>
      </c>
      <c r="P73" s="77">
        <f>ROUND(SUM(H15:H30)/174*471,0)</f>
        <v>0</v>
      </c>
      <c r="Q73" s="77">
        <f>ROUND(SUM(I15:I30)/174*471,0)</f>
        <v>0</v>
      </c>
      <c r="R73" s="77">
        <f>ROUND(SUM(J15:J30)/174*471,0)</f>
        <v>0</v>
      </c>
      <c r="S73" s="77">
        <f>ROUND(SUM(K15:K30)/174*471,0)</f>
        <v>0</v>
      </c>
      <c r="T73" s="203">
        <f>SUM(O73:S73)</f>
        <v>0</v>
      </c>
      <c r="U73"/>
      <c r="V73"/>
      <c r="W73"/>
    </row>
    <row r="74" spans="1:44" s="61" customFormat="1" ht="12.75" customHeight="1">
      <c r="A74" s="78"/>
      <c r="C74" s="53" t="s">
        <v>61</v>
      </c>
      <c r="D74" s="41"/>
      <c r="E74" s="41"/>
      <c r="F74" s="41"/>
      <c r="G74" s="41"/>
      <c r="H74" s="41"/>
      <c r="I74" s="41"/>
      <c r="J74" s="41"/>
      <c r="K74" s="41"/>
      <c r="L74" s="79"/>
      <c r="M74" s="79"/>
      <c r="N74" s="80">
        <f>L66+L70</f>
        <v>0</v>
      </c>
      <c r="O74" s="81">
        <f>SUM(O68:O73)</f>
        <v>0</v>
      </c>
      <c r="P74" s="81">
        <f>SUM(P68:P73)</f>
        <v>0</v>
      </c>
      <c r="Q74" s="81">
        <f>SUM(Q68:Q73)</f>
        <v>0</v>
      </c>
      <c r="R74" s="81">
        <f>SUM(R68:R73)</f>
        <v>0</v>
      </c>
      <c r="S74" s="81">
        <f>SUM(S68:S73)</f>
        <v>0</v>
      </c>
      <c r="T74" s="232">
        <f aca="true" t="shared" si="1" ref="T74:T81">SUM(O74:S74)</f>
        <v>0</v>
      </c>
      <c r="U74"/>
      <c r="V74"/>
      <c r="W74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</row>
    <row r="75" spans="1:26" ht="12.75" customHeight="1" thickBot="1">
      <c r="A75" s="49">
        <v>3</v>
      </c>
      <c r="B75" s="71" t="s">
        <v>93</v>
      </c>
      <c r="C75" s="19"/>
      <c r="D75" s="19"/>
      <c r="E75" s="19"/>
      <c r="F75" s="19"/>
      <c r="G75" s="19"/>
      <c r="H75" s="19"/>
      <c r="I75" s="19"/>
      <c r="J75" s="19"/>
      <c r="K75" s="19"/>
      <c r="L75" s="83"/>
      <c r="M75" s="84" t="s">
        <v>51</v>
      </c>
      <c r="N75" s="80">
        <f>SUM(K76:K87)</f>
        <v>0</v>
      </c>
      <c r="O75" s="80">
        <f>SUM(O76:O87)</f>
        <v>0</v>
      </c>
      <c r="P75" s="80">
        <f>SUM(P76:P87)</f>
        <v>0</v>
      </c>
      <c r="Q75" s="80">
        <f>SUM(Q76:Q87)</f>
        <v>0</v>
      </c>
      <c r="R75" s="80">
        <f>SUM(R76:R87)</f>
        <v>0</v>
      </c>
      <c r="S75" s="80">
        <f>SUM(S76:S87)</f>
        <v>0</v>
      </c>
      <c r="T75" s="203">
        <f t="shared" si="1"/>
        <v>0</v>
      </c>
      <c r="U75"/>
      <c r="V75"/>
      <c r="W75"/>
      <c r="X75" s="209"/>
      <c r="Y75" s="209"/>
      <c r="Z75" s="209"/>
    </row>
    <row r="76" spans="1:26" ht="12.75" customHeight="1" hidden="1">
      <c r="A76" s="49"/>
      <c r="B76" s="71"/>
      <c r="C76" s="300" t="str">
        <f>B15</f>
        <v>Name 1</v>
      </c>
      <c r="D76" s="300"/>
      <c r="E76" s="300"/>
      <c r="F76" s="300"/>
      <c r="G76" s="19"/>
      <c r="H76" s="19"/>
      <c r="I76" s="19"/>
      <c r="J76" s="19"/>
      <c r="K76" s="158">
        <f>IF('UTCM 09 BUDGET'!$A$19="X",ROUND(F15/174*225,0),0)</f>
        <v>0</v>
      </c>
      <c r="M76" s="84" t="s">
        <v>51</v>
      </c>
      <c r="N76" s="159"/>
      <c r="O76" s="151">
        <f>IF('UTCM 09 BUDGET'!$A$19="X",ROUND(G15/174*225,0),0)</f>
        <v>0</v>
      </c>
      <c r="P76" s="151">
        <f>IF('UTCM 09 BUDGET'!$A$19="X",ROUND(H15/174*225,0),0)</f>
        <v>0</v>
      </c>
      <c r="Q76" s="151">
        <f>IF('UTCM 09 BUDGET'!$A$19="X",ROUND(I15/174*225,0),0)</f>
        <v>0</v>
      </c>
      <c r="R76" s="151">
        <f>IF('UTCM 09 BUDGET'!$A$19="X",ROUND(J15/174*225,0),0)</f>
        <v>0</v>
      </c>
      <c r="S76" s="151">
        <f>IF('UTCM 09 BUDGET'!$A$19="X",ROUND(K15/174*225,0),0)</f>
        <v>0</v>
      </c>
      <c r="T76" s="203">
        <f t="shared" si="1"/>
        <v>0</v>
      </c>
      <c r="U76"/>
      <c r="V76"/>
      <c r="W76"/>
      <c r="X76" s="209"/>
      <c r="Y76" s="209"/>
      <c r="Z76" s="209"/>
    </row>
    <row r="77" spans="1:26" ht="12.75" customHeight="1" hidden="1">
      <c r="A77" s="49"/>
      <c r="B77" s="71"/>
      <c r="C77" s="300" t="str">
        <f>B18</f>
        <v>Name 2</v>
      </c>
      <c r="D77" s="300"/>
      <c r="E77" s="300"/>
      <c r="F77" s="300"/>
      <c r="G77" s="19"/>
      <c r="H77" s="19"/>
      <c r="I77" s="19"/>
      <c r="J77" s="19"/>
      <c r="K77" s="158">
        <f>IF('UTCM 09 BUDGET'!$A$22="X",ROUND(F18/174*225,0),0)</f>
        <v>0</v>
      </c>
      <c r="M77" s="84" t="s">
        <v>51</v>
      </c>
      <c r="N77" s="159"/>
      <c r="O77" s="151">
        <f>IF('UTCM 09 BUDGET'!$A$22="X",ROUND(G18/174*225,0),0)</f>
        <v>0</v>
      </c>
      <c r="P77" s="151">
        <f>IF('UTCM 09 BUDGET'!$A$22="X",ROUND(H18/174*225,0),0)</f>
        <v>0</v>
      </c>
      <c r="Q77" s="151">
        <f>IF('UTCM 09 BUDGET'!$A$22="X",ROUND(I18/174*225,0),0)</f>
        <v>0</v>
      </c>
      <c r="R77" s="151">
        <f>IF('UTCM 09 BUDGET'!$A$22="X",ROUND(J18/174*225,0),0)</f>
        <v>0</v>
      </c>
      <c r="S77" s="151">
        <f>IF('UTCM 09 BUDGET'!$A$22="X",ROUND(K18/174*225,0),0)</f>
        <v>0</v>
      </c>
      <c r="T77" s="203">
        <f t="shared" si="1"/>
        <v>0</v>
      </c>
      <c r="U77" s="218"/>
      <c r="V77" s="209"/>
      <c r="W77" s="209"/>
      <c r="X77" s="209"/>
      <c r="Y77" s="209"/>
      <c r="Z77" s="209"/>
    </row>
    <row r="78" spans="1:26" ht="12.75" customHeight="1" hidden="1">
      <c r="A78" s="49"/>
      <c r="B78" s="71"/>
      <c r="C78" s="300" t="str">
        <f>B21</f>
        <v>Name 3</v>
      </c>
      <c r="D78" s="300"/>
      <c r="E78" s="300"/>
      <c r="F78" s="300"/>
      <c r="G78" s="19"/>
      <c r="H78" s="19"/>
      <c r="I78" s="19"/>
      <c r="J78" s="19"/>
      <c r="K78" s="158">
        <f>IF('UTCM 09 BUDGET'!$A$25="X",ROUND(F21/174*225,0),0)</f>
        <v>0</v>
      </c>
      <c r="M78" s="84" t="s">
        <v>51</v>
      </c>
      <c r="N78" s="159"/>
      <c r="O78" s="151">
        <f>IF('UTCM 09 BUDGET'!$A$25="X",ROUND(G21/174*225,0),0)</f>
        <v>0</v>
      </c>
      <c r="P78" s="151">
        <f>IF('UTCM 09 BUDGET'!$A$25="X",ROUND(H21/174*225,0),0)</f>
        <v>0</v>
      </c>
      <c r="Q78" s="151">
        <f>IF('UTCM 09 BUDGET'!$A$25="X",ROUND(I21/174*225,0),0)</f>
        <v>0</v>
      </c>
      <c r="R78" s="151">
        <f>IF('UTCM 09 BUDGET'!$A$25="X",ROUND(J21/174*225,0),0)</f>
        <v>0</v>
      </c>
      <c r="S78" s="151">
        <f>IF('UTCM 09 BUDGET'!$A$25="X",ROUND(K21/174*225,0),0)</f>
        <v>0</v>
      </c>
      <c r="T78" s="203">
        <f t="shared" si="1"/>
        <v>0</v>
      </c>
      <c r="U78" s="218"/>
      <c r="V78" s="209"/>
      <c r="W78" s="209"/>
      <c r="X78" s="209"/>
      <c r="Y78" s="209"/>
      <c r="Z78" s="209"/>
    </row>
    <row r="79" spans="1:26" ht="12.75" customHeight="1" hidden="1">
      <c r="A79" s="49"/>
      <c r="B79" s="71"/>
      <c r="C79" s="300" t="str">
        <f>B24</f>
        <v>Name 4</v>
      </c>
      <c r="D79" s="300"/>
      <c r="E79" s="300"/>
      <c r="F79" s="300"/>
      <c r="G79" s="19"/>
      <c r="H79" s="19"/>
      <c r="I79" s="19"/>
      <c r="J79" s="19"/>
      <c r="K79" s="158">
        <f>IF('UTCM 09 BUDGET'!$A$28="X",ROUND(F24/174*225,0),0)</f>
        <v>0</v>
      </c>
      <c r="M79" s="84" t="s">
        <v>51</v>
      </c>
      <c r="N79" s="159"/>
      <c r="O79" s="151">
        <f>IF('UTCM 09 BUDGET'!$A$28="X",ROUND(G24/174*225,0),0)</f>
        <v>0</v>
      </c>
      <c r="P79" s="151">
        <f>IF('UTCM 09 BUDGET'!$A$28="X",ROUND(H24/174*225,0),0)</f>
        <v>0</v>
      </c>
      <c r="Q79" s="151">
        <f>IF('UTCM 09 BUDGET'!$A$28="X",ROUND(I24/174*225,0),0)</f>
        <v>0</v>
      </c>
      <c r="R79" s="151">
        <f>IF('UTCM 09 BUDGET'!$A$28="X",ROUND(J24/174*225,0),0)</f>
        <v>0</v>
      </c>
      <c r="S79" s="151">
        <f>IF('UTCM 09 BUDGET'!$A$28="X",ROUND(K24/174*225,0),0)</f>
        <v>0</v>
      </c>
      <c r="T79" s="203">
        <f t="shared" si="1"/>
        <v>0</v>
      </c>
      <c r="U79" s="209"/>
      <c r="V79" s="209"/>
      <c r="W79" s="209"/>
      <c r="X79" s="209"/>
      <c r="Y79" s="209"/>
      <c r="Z79" s="209"/>
    </row>
    <row r="80" spans="1:26" ht="12.75" customHeight="1" hidden="1">
      <c r="A80" s="49"/>
      <c r="B80" s="71"/>
      <c r="C80" s="300" t="str">
        <f>B27</f>
        <v>Name 5</v>
      </c>
      <c r="D80" s="300"/>
      <c r="E80" s="300"/>
      <c r="F80" s="300"/>
      <c r="G80" s="19"/>
      <c r="H80" s="19"/>
      <c r="I80" s="19"/>
      <c r="J80" s="19"/>
      <c r="K80" s="158">
        <f>IF('UTCM 09 BUDGET'!$A$31="X",ROUND(F27/174*225,0),0)</f>
        <v>0</v>
      </c>
      <c r="M80" s="84" t="s">
        <v>51</v>
      </c>
      <c r="N80" s="159"/>
      <c r="O80" s="151">
        <f>IF('UTCM 09 BUDGET'!$A$31="X",ROUND(G27/174*225,0),0)</f>
        <v>0</v>
      </c>
      <c r="P80" s="151">
        <f>IF('UTCM 09 BUDGET'!$A$31="X",ROUND(H27/174*225,0),0)</f>
        <v>0</v>
      </c>
      <c r="Q80" s="151">
        <f>IF('UTCM 09 BUDGET'!$A$31="X",ROUND(I27/174*225,0),0)</f>
        <v>0</v>
      </c>
      <c r="R80" s="151">
        <f>IF('UTCM 09 BUDGET'!$A$31="X",ROUND(J27/174*225,0),0)</f>
        <v>0</v>
      </c>
      <c r="S80" s="151">
        <f>IF('UTCM 09 BUDGET'!$A$31="X",ROUND(K27/174*225,0),0)</f>
        <v>0</v>
      </c>
      <c r="T80" s="203">
        <f t="shared" si="1"/>
        <v>0</v>
      </c>
      <c r="U80" s="209"/>
      <c r="V80" s="209"/>
      <c r="W80" s="209"/>
      <c r="X80" s="209"/>
      <c r="Y80" s="209"/>
      <c r="Z80" s="209"/>
    </row>
    <row r="81" spans="1:26" ht="12.75" customHeight="1" hidden="1">
      <c r="A81" s="49"/>
      <c r="B81" s="71"/>
      <c r="C81" s="300" t="str">
        <f>B30</f>
        <v>Name 6</v>
      </c>
      <c r="D81" s="300"/>
      <c r="E81" s="300"/>
      <c r="F81" s="300"/>
      <c r="G81" s="19"/>
      <c r="H81" s="19"/>
      <c r="I81" s="19"/>
      <c r="J81" s="19"/>
      <c r="K81" s="283">
        <f>IF('UTCM 09 BUDGET'!$A$34="X",ROUND(F30/174*225,0),0)</f>
        <v>0</v>
      </c>
      <c r="M81" s="84" t="s">
        <v>51</v>
      </c>
      <c r="N81" s="159"/>
      <c r="O81" s="151">
        <f>IF('UTCM 09 BUDGET'!$A$34="X",ROUND(G30/174*225,0),0)</f>
        <v>0</v>
      </c>
      <c r="P81" s="151">
        <f>IF('UTCM 09 BUDGET'!$A$34="X",ROUND(H30/174*225,0),0)</f>
        <v>0</v>
      </c>
      <c r="Q81" s="151">
        <f>IF('UTCM 09 BUDGET'!$A$34="X",ROUND(I30/174*225,0),0)</f>
        <v>0</v>
      </c>
      <c r="R81" s="151">
        <f>IF('UTCM 09 BUDGET'!$A$34="X",ROUND(J30/174*225,0),0)</f>
        <v>0</v>
      </c>
      <c r="S81" s="151">
        <f>IF('UTCM 09 BUDGET'!$A$34="X",ROUND(K30/174*225,0),0)</f>
        <v>0</v>
      </c>
      <c r="T81" s="203">
        <f t="shared" si="1"/>
        <v>0</v>
      </c>
      <c r="U81" s="209"/>
      <c r="V81" s="209"/>
      <c r="W81" s="209"/>
      <c r="X81" s="209"/>
      <c r="Y81" s="209"/>
      <c r="Z81" s="209"/>
    </row>
    <row r="82" spans="1:26" ht="12.75" customHeight="1" hidden="1">
      <c r="A82" s="49"/>
      <c r="B82" s="71"/>
      <c r="C82" s="300" t="str">
        <f>B33</f>
        <v>Name 7</v>
      </c>
      <c r="D82" s="300"/>
      <c r="E82" s="300"/>
      <c r="F82" s="300"/>
      <c r="G82" s="19"/>
      <c r="H82" s="19"/>
      <c r="I82" s="19"/>
      <c r="J82" s="19"/>
      <c r="K82" s="158">
        <f>IF('UTCM 09 BUDGET'!$A$37="X",ROUND(F33/174*225,0),0)</f>
        <v>0</v>
      </c>
      <c r="M82" s="84" t="s">
        <v>51</v>
      </c>
      <c r="N82" s="159"/>
      <c r="O82" s="151">
        <f>IF('UTCM 09 BUDGET'!$A$37="X",ROUND(G33/174*225,0),0)</f>
        <v>0</v>
      </c>
      <c r="P82" s="151">
        <f>IF('UTCM 09 BUDGET'!$A$37="X",ROUND(H33/174*225,0),0)</f>
        <v>0</v>
      </c>
      <c r="Q82" s="151">
        <f>IF('UTCM 09 BUDGET'!$A$37="X",ROUND(I33/174*225,0),0)</f>
        <v>0</v>
      </c>
      <c r="R82" s="151">
        <f>IF('UTCM 09 BUDGET'!$A$37="X",ROUND(J33/174*225,0),0)</f>
        <v>0</v>
      </c>
      <c r="S82" s="151">
        <f>IF('UTCM 09 BUDGET'!$A$37="X",ROUND(K33/174*225,0),0)</f>
        <v>0</v>
      </c>
      <c r="T82" s="203">
        <f aca="true" t="shared" si="2" ref="T82:T87">SUM(O82:S82)</f>
        <v>0</v>
      </c>
      <c r="U82"/>
      <c r="V82"/>
      <c r="W82"/>
      <c r="X82" s="209"/>
      <c r="Y82" s="209"/>
      <c r="Z82" s="209"/>
    </row>
    <row r="83" spans="1:26" ht="12.75" customHeight="1" hidden="1">
      <c r="A83" s="49"/>
      <c r="B83" s="71"/>
      <c r="C83" s="300" t="str">
        <f>B36</f>
        <v>Name 8</v>
      </c>
      <c r="D83" s="300"/>
      <c r="E83" s="300"/>
      <c r="F83" s="300"/>
      <c r="G83" s="19"/>
      <c r="H83" s="19"/>
      <c r="I83" s="19"/>
      <c r="J83" s="19"/>
      <c r="K83" s="158">
        <f>IF('UTCM 09 BUDGET'!$A$40="X",ROUND(F36/174*225,0),0)</f>
        <v>0</v>
      </c>
      <c r="M83" s="84" t="s">
        <v>51</v>
      </c>
      <c r="N83" s="159"/>
      <c r="O83" s="151">
        <f>IF('UTCM 09 BUDGET'!$A$40="X",ROUND(G36/174*225,0),0)</f>
        <v>0</v>
      </c>
      <c r="P83" s="151">
        <f>IF('UTCM 09 BUDGET'!$A$40="X",ROUND(H36/174*225,0),0)</f>
        <v>0</v>
      </c>
      <c r="Q83" s="151">
        <f>IF('UTCM 09 BUDGET'!$A$40="X",ROUND(I36/174*225,0),0)</f>
        <v>0</v>
      </c>
      <c r="R83" s="151">
        <f>IF('UTCM 09 BUDGET'!$A$40="X",ROUND(J36/174*225,0),0)</f>
        <v>0</v>
      </c>
      <c r="S83" s="151">
        <f>IF('UTCM 09 BUDGET'!$A$40="X",ROUND(K36/174*225,0),0)</f>
        <v>0</v>
      </c>
      <c r="T83" s="203">
        <f t="shared" si="2"/>
        <v>0</v>
      </c>
      <c r="U83" s="218"/>
      <c r="V83" s="209"/>
      <c r="W83" s="209"/>
      <c r="X83" s="209"/>
      <c r="Y83" s="209"/>
      <c r="Z83" s="209"/>
    </row>
    <row r="84" spans="1:26" ht="12.75" customHeight="1" hidden="1">
      <c r="A84" s="49"/>
      <c r="B84" s="71"/>
      <c r="C84" s="300" t="str">
        <f>B39</f>
        <v>Name 9</v>
      </c>
      <c r="D84" s="300"/>
      <c r="E84" s="300"/>
      <c r="F84" s="300"/>
      <c r="G84" s="19"/>
      <c r="H84" s="19"/>
      <c r="I84" s="19"/>
      <c r="J84" s="19"/>
      <c r="K84" s="158">
        <f>IF('UTCM 09 BUDGET'!$A$43="X",ROUND(F39/174*225,0),0)</f>
        <v>0</v>
      </c>
      <c r="M84" s="84" t="s">
        <v>51</v>
      </c>
      <c r="N84" s="159"/>
      <c r="O84" s="151">
        <f>IF('UTCM 09 BUDGET'!$A$43="X",ROUND(G39/174*225,0),0)</f>
        <v>0</v>
      </c>
      <c r="P84" s="151">
        <f>IF('UTCM 09 BUDGET'!$A$43="X",ROUND(H39/174*225,0),0)</f>
        <v>0</v>
      </c>
      <c r="Q84" s="151">
        <f>IF('UTCM 09 BUDGET'!$A$43="X",ROUND(I39/174*225,0),0)</f>
        <v>0</v>
      </c>
      <c r="R84" s="151">
        <f>IF('UTCM 09 BUDGET'!$A$43="X",ROUND(J39/174*225,0),0)</f>
        <v>0</v>
      </c>
      <c r="S84" s="151">
        <f>IF('UTCM 09 BUDGET'!$A$43="X",ROUND(K39/174*225,0),0)</f>
        <v>0</v>
      </c>
      <c r="T84" s="203">
        <f t="shared" si="2"/>
        <v>0</v>
      </c>
      <c r="U84" s="218"/>
      <c r="V84" s="209"/>
      <c r="W84" s="209"/>
      <c r="X84" s="209"/>
      <c r="Y84" s="209"/>
      <c r="Z84" s="209"/>
    </row>
    <row r="85" spans="1:26" ht="12.75" customHeight="1" hidden="1">
      <c r="A85" s="49"/>
      <c r="B85" s="71"/>
      <c r="C85" s="300" t="str">
        <f>B42</f>
        <v>Name 10</v>
      </c>
      <c r="D85" s="300"/>
      <c r="E85" s="300"/>
      <c r="F85" s="300"/>
      <c r="G85" s="19"/>
      <c r="H85" s="19"/>
      <c r="I85" s="19"/>
      <c r="J85" s="19"/>
      <c r="K85" s="158">
        <f>IF('UTCM 09 BUDGET'!$A$46="X",ROUND(F42/174*225,0),0)</f>
        <v>0</v>
      </c>
      <c r="M85" s="84" t="s">
        <v>51</v>
      </c>
      <c r="N85" s="159"/>
      <c r="O85" s="151">
        <f>IF('UTCM 09 BUDGET'!$A$46="X",ROUND(G42/174*225,0),0)</f>
        <v>0</v>
      </c>
      <c r="P85" s="151">
        <f>IF('UTCM 09 BUDGET'!$A$46="X",ROUND(H42/174*225,0),0)</f>
        <v>0</v>
      </c>
      <c r="Q85" s="151">
        <f>IF('UTCM 09 BUDGET'!$A$46="X",ROUND(I42/174*225,0),0)</f>
        <v>0</v>
      </c>
      <c r="R85" s="151">
        <f>IF('UTCM 09 BUDGET'!$A$46="X",ROUND(J42/174*225,0),0)</f>
        <v>0</v>
      </c>
      <c r="S85" s="151">
        <f>IF('UTCM 09 BUDGET'!$A$46="X",ROUND(K42/174*225,0),0)</f>
        <v>0</v>
      </c>
      <c r="T85" s="203">
        <f t="shared" si="2"/>
        <v>0</v>
      </c>
      <c r="U85" s="209"/>
      <c r="V85" s="209"/>
      <c r="W85" s="209"/>
      <c r="X85" s="209"/>
      <c r="Y85" s="209"/>
      <c r="Z85" s="209"/>
    </row>
    <row r="86" spans="1:26" ht="12.75" customHeight="1" hidden="1">
      <c r="A86" s="49"/>
      <c r="B86" s="71"/>
      <c r="C86" s="300" t="str">
        <f>B45</f>
        <v>Name 11</v>
      </c>
      <c r="D86" s="300"/>
      <c r="E86" s="300"/>
      <c r="F86" s="300"/>
      <c r="G86" s="19"/>
      <c r="H86" s="19"/>
      <c r="I86" s="19"/>
      <c r="J86" s="19"/>
      <c r="K86" s="158">
        <f>IF('UTCM 09 BUDGET'!$A$49="X",ROUND(F45/174*225,0),0)</f>
        <v>0</v>
      </c>
      <c r="M86" s="84" t="s">
        <v>51</v>
      </c>
      <c r="N86" s="159"/>
      <c r="O86" s="151">
        <f>IF('UTCM 09 BUDGET'!$A$49="X",ROUND(G45/174*225,0),0)</f>
        <v>0</v>
      </c>
      <c r="P86" s="151">
        <f>IF('UTCM 09 BUDGET'!$A$49="X",ROUND(H45/174*225,0),0)</f>
        <v>0</v>
      </c>
      <c r="Q86" s="151">
        <f>IF('UTCM 09 BUDGET'!$A$49="X",ROUND(I45/174*225,0),0)</f>
        <v>0</v>
      </c>
      <c r="R86" s="151">
        <f>IF('UTCM 09 BUDGET'!$A$49="X",ROUND(J45/174*225,0),0)</f>
        <v>0</v>
      </c>
      <c r="S86" s="151">
        <f>IF('UTCM 09 BUDGET'!$A$49="X",ROUND(K45/174*225,0),0)</f>
        <v>0</v>
      </c>
      <c r="T86" s="203">
        <f t="shared" si="2"/>
        <v>0</v>
      </c>
      <c r="U86" s="209"/>
      <c r="V86" s="209"/>
      <c r="W86" s="209"/>
      <c r="X86" s="209"/>
      <c r="Y86" s="209"/>
      <c r="Z86" s="209"/>
    </row>
    <row r="87" spans="1:26" ht="12.75" customHeight="1" hidden="1" thickBot="1">
      <c r="A87" s="49"/>
      <c r="B87" s="71"/>
      <c r="C87" s="300" t="str">
        <f>B48</f>
        <v>Name 12</v>
      </c>
      <c r="D87" s="300"/>
      <c r="E87" s="300"/>
      <c r="F87" s="300"/>
      <c r="G87" s="19"/>
      <c r="H87" s="19"/>
      <c r="I87" s="19"/>
      <c r="J87" s="19"/>
      <c r="K87" s="161">
        <f>IF('UTCM 09 BUDGET'!$A$52="X",ROUND(F48/174*225,0),0)</f>
        <v>0</v>
      </c>
      <c r="M87" s="84" t="s">
        <v>51</v>
      </c>
      <c r="N87" s="159"/>
      <c r="O87" s="151">
        <f>IF('UTCM 09 BUDGET'!$A$52="X",ROUND(G48/174*225,0),0)</f>
        <v>0</v>
      </c>
      <c r="P87" s="151">
        <f>IF('UTCM 09 BUDGET'!$A$52="X",ROUND(H48/174*225,0),0)</f>
        <v>0</v>
      </c>
      <c r="Q87" s="151">
        <f>IF('UTCM 09 BUDGET'!$A$52="X",ROUND(I48/174*225,0),0)</f>
        <v>0</v>
      </c>
      <c r="R87" s="151">
        <f>IF('UTCM 09 BUDGET'!$A$52="X",ROUND(J48/174*225,0),0)</f>
        <v>0</v>
      </c>
      <c r="S87" s="151">
        <f>IF('UTCM 09 BUDGET'!$A$52="X",ROUND(K48/174*225,0),0)</f>
        <v>0</v>
      </c>
      <c r="T87" s="203">
        <f t="shared" si="2"/>
        <v>0</v>
      </c>
      <c r="U87" s="209"/>
      <c r="V87" s="209"/>
      <c r="W87" s="209"/>
      <c r="X87" s="209"/>
      <c r="Y87" s="209"/>
      <c r="Z87" s="209"/>
    </row>
    <row r="88" spans="1:25" ht="23.25" customHeight="1">
      <c r="A88" s="49">
        <v>4</v>
      </c>
      <c r="B88" s="311" t="s">
        <v>140</v>
      </c>
      <c r="C88" s="311"/>
      <c r="D88" s="85"/>
      <c r="E88" s="71"/>
      <c r="F88" s="45" t="s">
        <v>59</v>
      </c>
      <c r="G88" s="45" t="str">
        <f>P9</f>
        <v>SOURCE 1</v>
      </c>
      <c r="H88" s="45" t="str">
        <f>Q9</f>
        <v>SOURCE 2</v>
      </c>
      <c r="I88" s="45" t="str">
        <f>R9</f>
        <v>SOURCE 3</v>
      </c>
      <c r="J88" s="45" t="str">
        <f>S9</f>
        <v>SOURCE 4</v>
      </c>
      <c r="M88" s="86"/>
      <c r="N88" s="80"/>
      <c r="O88" s="246"/>
      <c r="P88" s="59"/>
      <c r="Q88" s="59"/>
      <c r="R88" s="59"/>
      <c r="S88" s="59"/>
      <c r="T88" s="203"/>
      <c r="U88" s="212" t="s">
        <v>73</v>
      </c>
      <c r="V88" s="213"/>
      <c r="W88" s="213"/>
      <c r="X88" s="213"/>
      <c r="Y88" s="214"/>
    </row>
    <row r="89" spans="1:25" ht="12.75" customHeight="1">
      <c r="A89" s="49"/>
      <c r="B89" s="71"/>
      <c r="C89" s="87" t="str">
        <f>B51</f>
        <v>PhD1 - Name or TBN</v>
      </c>
      <c r="D89" s="85">
        <f>SUM(F89:J89)</f>
        <v>0</v>
      </c>
      <c r="E89" s="71" t="s">
        <v>57</v>
      </c>
      <c r="F89" s="1">
        <f>24*G51/1044</f>
        <v>0</v>
      </c>
      <c r="G89" s="2">
        <f>24*H51/1044</f>
        <v>0</v>
      </c>
      <c r="H89" s="2">
        <f>24*I51/1044</f>
        <v>0</v>
      </c>
      <c r="I89" s="2">
        <f>24*J51/1044</f>
        <v>0</v>
      </c>
      <c r="J89" s="296">
        <f>24*K51/1044</f>
        <v>0</v>
      </c>
      <c r="K89" s="79">
        <f>D89*214</f>
        <v>0</v>
      </c>
      <c r="M89" s="84"/>
      <c r="N89" s="88"/>
      <c r="O89" s="246"/>
      <c r="P89" s="59"/>
      <c r="Q89" s="59"/>
      <c r="R89" s="59"/>
      <c r="S89" s="59"/>
      <c r="T89" s="203"/>
      <c r="U89" s="234" t="s">
        <v>74</v>
      </c>
      <c r="V89" s="215"/>
      <c r="W89" s="215"/>
      <c r="X89" s="215"/>
      <c r="Y89" s="205"/>
    </row>
    <row r="90" spans="1:25" ht="12.75" customHeight="1">
      <c r="A90" s="49"/>
      <c r="B90" s="71"/>
      <c r="C90" s="87" t="str">
        <f>B54</f>
        <v>PhD2 - Name or TBN</v>
      </c>
      <c r="D90" s="85">
        <f>SUM(F90:J90)</f>
        <v>0</v>
      </c>
      <c r="E90" s="71" t="s">
        <v>57</v>
      </c>
      <c r="F90" s="294">
        <f>24*G54/1044</f>
        <v>0</v>
      </c>
      <c r="G90" s="295">
        <f>24*H54/1044</f>
        <v>0</v>
      </c>
      <c r="H90" s="295">
        <f>24*I54/1044</f>
        <v>0</v>
      </c>
      <c r="I90" s="295">
        <f>24*J54/1044</f>
        <v>0</v>
      </c>
      <c r="J90" s="297">
        <f>24*K54/1044</f>
        <v>0</v>
      </c>
      <c r="K90" s="79">
        <f>D90*214</f>
        <v>0</v>
      </c>
      <c r="M90" s="84"/>
      <c r="N90" s="88"/>
      <c r="O90" s="246"/>
      <c r="P90" s="59"/>
      <c r="Q90" s="59"/>
      <c r="R90" s="59"/>
      <c r="S90" s="59"/>
      <c r="T90" s="203"/>
      <c r="U90" s="234"/>
      <c r="V90" s="215"/>
      <c r="W90" s="215"/>
      <c r="X90" s="215"/>
      <c r="Y90" s="205"/>
    </row>
    <row r="91" spans="1:25" ht="12.75" customHeight="1">
      <c r="A91" s="49"/>
      <c r="B91" s="71"/>
      <c r="C91" s="87" t="str">
        <f>B57</f>
        <v>MS1 - Name or TBN</v>
      </c>
      <c r="D91" s="85">
        <f>SUM(F91:J91)</f>
        <v>0</v>
      </c>
      <c r="E91" s="71" t="s">
        <v>57</v>
      </c>
      <c r="F91" s="294">
        <f>24*G57/1044</f>
        <v>0</v>
      </c>
      <c r="G91" s="295">
        <f>24*H57/1044</f>
        <v>0</v>
      </c>
      <c r="H91" s="295">
        <f>24*I57/1044</f>
        <v>0</v>
      </c>
      <c r="I91" s="295">
        <f>24*J57/1044</f>
        <v>0</v>
      </c>
      <c r="J91" s="297">
        <f>24*K57/1044</f>
        <v>0</v>
      </c>
      <c r="K91" s="79">
        <f>D91*214</f>
        <v>0</v>
      </c>
      <c r="M91" s="84"/>
      <c r="N91" s="88"/>
      <c r="O91" s="246"/>
      <c r="P91" s="59"/>
      <c r="Q91" s="59"/>
      <c r="R91" s="59"/>
      <c r="S91" s="59"/>
      <c r="T91" s="203"/>
      <c r="U91" s="234"/>
      <c r="V91" s="215"/>
      <c r="W91" s="215"/>
      <c r="X91" s="215"/>
      <c r="Y91" s="205"/>
    </row>
    <row r="92" spans="1:25" ht="12.75" customHeight="1">
      <c r="A92" s="49"/>
      <c r="B92" s="71"/>
      <c r="C92" s="87" t="str">
        <f>B60</f>
        <v>MS2 - Name or TBN</v>
      </c>
      <c r="D92" s="89">
        <f>SUM(F92:J92)</f>
        <v>0</v>
      </c>
      <c r="E92" s="71" t="s">
        <v>57</v>
      </c>
      <c r="F92" s="3">
        <f>24*G60/1044</f>
        <v>0</v>
      </c>
      <c r="G92" s="4">
        <f>24*H60/1044</f>
        <v>0</v>
      </c>
      <c r="H92" s="4">
        <f>24*I60/1044</f>
        <v>0</v>
      </c>
      <c r="I92" s="4">
        <f>24*J60/1044</f>
        <v>0</v>
      </c>
      <c r="J92" s="5">
        <f>24*K60/1044</f>
        <v>0</v>
      </c>
      <c r="K92" s="90">
        <f>D92*214</f>
        <v>0</v>
      </c>
      <c r="M92" s="84"/>
      <c r="N92" s="88"/>
      <c r="O92" s="246"/>
      <c r="P92" s="59"/>
      <c r="Q92" s="59"/>
      <c r="R92" s="59"/>
      <c r="S92" s="59"/>
      <c r="T92" s="203"/>
      <c r="U92" s="233" t="s">
        <v>139</v>
      </c>
      <c r="V92" s="215"/>
      <c r="W92" s="215"/>
      <c r="X92" s="215"/>
      <c r="Y92" s="205"/>
    </row>
    <row r="93" spans="1:25" ht="12.75" customHeight="1" thickBot="1">
      <c r="A93" s="49"/>
      <c r="B93" s="71"/>
      <c r="C93" s="19"/>
      <c r="D93" s="85">
        <f>SUM(D89:D92)</f>
        <v>0</v>
      </c>
      <c r="E93" s="71" t="s">
        <v>58</v>
      </c>
      <c r="F93" s="91">
        <f>SUM(F89:F92)</f>
        <v>0</v>
      </c>
      <c r="G93" s="91">
        <f>SUM(G89:G92)</f>
        <v>0</v>
      </c>
      <c r="H93" s="91">
        <f>SUM(H89:H92)</f>
        <v>0</v>
      </c>
      <c r="I93" s="91">
        <f>SUM(I89:I92)</f>
        <v>0</v>
      </c>
      <c r="J93" s="91">
        <f>SUM(J89:J92)</f>
        <v>0</v>
      </c>
      <c r="K93" s="79">
        <f>D93*214</f>
        <v>0</v>
      </c>
      <c r="M93" s="84" t="s">
        <v>51</v>
      </c>
      <c r="N93" s="80">
        <f>D93*214</f>
        <v>0</v>
      </c>
      <c r="O93" s="246">
        <f>F93*214</f>
        <v>0</v>
      </c>
      <c r="P93" s="59">
        <f>G93*214</f>
        <v>0</v>
      </c>
      <c r="Q93" s="59">
        <f>H93*214</f>
        <v>0</v>
      </c>
      <c r="R93" s="59">
        <f>I93*214</f>
        <v>0</v>
      </c>
      <c r="S93" s="59">
        <f>J93*214</f>
        <v>0</v>
      </c>
      <c r="T93" s="203">
        <f aca="true" t="shared" si="3" ref="T93:T105">SUM(O93:S93)</f>
        <v>0</v>
      </c>
      <c r="U93" s="210"/>
      <c r="V93" s="216"/>
      <c r="W93" s="216"/>
      <c r="X93" s="216"/>
      <c r="Y93" s="211"/>
    </row>
    <row r="94" spans="1:24" ht="12.75" customHeight="1">
      <c r="A94" s="49">
        <v>5</v>
      </c>
      <c r="B94" s="311" t="str">
        <f>'UTCM 09 BUDGET'!B98:C98</f>
        <v>no IDC Item 1</v>
      </c>
      <c r="C94" s="311"/>
      <c r="D94" s="19"/>
      <c r="E94" s="19"/>
      <c r="F94" s="19"/>
      <c r="G94" s="19"/>
      <c r="H94" s="19"/>
      <c r="I94" s="19"/>
      <c r="J94" s="19"/>
      <c r="K94" s="19"/>
      <c r="M94" s="84" t="s">
        <v>51</v>
      </c>
      <c r="N94" s="80">
        <f aca="true" t="shared" si="4" ref="N94:N103">SUM(O94:S94)</f>
        <v>0</v>
      </c>
      <c r="O94" s="6"/>
      <c r="P94" s="7"/>
      <c r="Q94" s="7"/>
      <c r="R94" s="7"/>
      <c r="S94" s="7"/>
      <c r="T94" s="203">
        <f t="shared" si="3"/>
        <v>0</v>
      </c>
      <c r="U94"/>
      <c r="V94"/>
      <c r="W94"/>
      <c r="X94" s="209"/>
    </row>
    <row r="95" spans="1:23" ht="12.75" customHeight="1">
      <c r="A95" s="49">
        <v>6</v>
      </c>
      <c r="B95" s="311" t="str">
        <f>'UTCM 09 BUDGET'!B99:C99</f>
        <v>no IDC Item 2</v>
      </c>
      <c r="C95" s="311"/>
      <c r="D95" s="19"/>
      <c r="E95" s="19"/>
      <c r="F95" s="19"/>
      <c r="G95" s="19"/>
      <c r="H95" s="19"/>
      <c r="I95" s="19"/>
      <c r="J95" s="19"/>
      <c r="K95" s="19"/>
      <c r="M95" s="84" t="s">
        <v>51</v>
      </c>
      <c r="N95" s="80">
        <f t="shared" si="4"/>
        <v>0</v>
      </c>
      <c r="O95" s="6"/>
      <c r="P95" s="7"/>
      <c r="Q95" s="7"/>
      <c r="R95" s="7"/>
      <c r="S95" s="7"/>
      <c r="T95" s="203">
        <f t="shared" si="3"/>
        <v>0</v>
      </c>
      <c r="U95"/>
      <c r="V95"/>
      <c r="W95"/>
    </row>
    <row r="96" spans="1:23" ht="12.75" customHeight="1">
      <c r="A96" s="49">
        <v>7</v>
      </c>
      <c r="B96" s="311" t="str">
        <f>'UTCM 09 BUDGET'!B100:C100</f>
        <v>no IDC Item 3</v>
      </c>
      <c r="C96" s="311"/>
      <c r="D96" s="19"/>
      <c r="E96" s="19"/>
      <c r="F96" s="19"/>
      <c r="G96" s="19"/>
      <c r="H96" s="19"/>
      <c r="I96" s="19"/>
      <c r="J96" s="19"/>
      <c r="K96" s="19"/>
      <c r="M96" s="84" t="s">
        <v>51</v>
      </c>
      <c r="N96" s="80">
        <f t="shared" si="4"/>
        <v>0</v>
      </c>
      <c r="O96" s="6"/>
      <c r="P96" s="7"/>
      <c r="Q96" s="7"/>
      <c r="R96" s="7"/>
      <c r="S96" s="7"/>
      <c r="T96" s="203">
        <f t="shared" si="3"/>
        <v>0</v>
      </c>
      <c r="U96"/>
      <c r="V96"/>
      <c r="W96"/>
    </row>
    <row r="97" spans="1:23" ht="12.75" customHeight="1">
      <c r="A97" s="49">
        <v>8</v>
      </c>
      <c r="B97" s="311" t="str">
        <f>'UTCM 09 BUDGET'!B101:C101</f>
        <v>no IDC Item 4</v>
      </c>
      <c r="C97" s="311"/>
      <c r="D97" s="19"/>
      <c r="E97" s="19"/>
      <c r="F97" s="19"/>
      <c r="G97" s="19"/>
      <c r="H97" s="19"/>
      <c r="I97" s="19"/>
      <c r="J97" s="19"/>
      <c r="K97" s="19"/>
      <c r="M97" s="84" t="s">
        <v>51</v>
      </c>
      <c r="N97" s="80">
        <f t="shared" si="4"/>
        <v>0</v>
      </c>
      <c r="O97" s="6"/>
      <c r="P97" s="7"/>
      <c r="Q97" s="7"/>
      <c r="R97" s="7"/>
      <c r="S97" s="7"/>
      <c r="T97" s="203">
        <f t="shared" si="3"/>
        <v>0</v>
      </c>
      <c r="U97"/>
      <c r="V97"/>
      <c r="W97"/>
    </row>
    <row r="98" spans="1:23" ht="12.75" customHeight="1">
      <c r="A98" s="49">
        <v>9</v>
      </c>
      <c r="B98" s="311" t="str">
        <f>'UTCM 09 BUDGET'!B102</f>
        <v>Item 5 (subject to IDC)</v>
      </c>
      <c r="C98" s="311"/>
      <c r="D98" s="19"/>
      <c r="E98" s="19"/>
      <c r="F98" s="19"/>
      <c r="G98" s="19"/>
      <c r="H98" s="19"/>
      <c r="I98" s="19"/>
      <c r="J98" s="19"/>
      <c r="K98" s="19"/>
      <c r="M98" s="84"/>
      <c r="N98" s="80">
        <f t="shared" si="4"/>
        <v>0</v>
      </c>
      <c r="O98" s="6"/>
      <c r="P98" s="7"/>
      <c r="Q98" s="7"/>
      <c r="R98" s="7"/>
      <c r="S98" s="7"/>
      <c r="T98" s="203">
        <f t="shared" si="3"/>
        <v>0</v>
      </c>
      <c r="U98"/>
      <c r="V98"/>
      <c r="W98"/>
    </row>
    <row r="99" spans="1:23" ht="12.75" customHeight="1">
      <c r="A99" s="49">
        <v>10</v>
      </c>
      <c r="B99" s="311" t="str">
        <f>'UTCM 09 BUDGET'!B103</f>
        <v>Item 6 (subject to IDC)</v>
      </c>
      <c r="C99" s="311"/>
      <c r="D99" s="19"/>
      <c r="E99" s="19"/>
      <c r="F99" s="19"/>
      <c r="G99" s="19"/>
      <c r="H99" s="19"/>
      <c r="I99" s="19"/>
      <c r="J99" s="19"/>
      <c r="K99" s="19"/>
      <c r="M99" s="84"/>
      <c r="N99" s="80">
        <f t="shared" si="4"/>
        <v>0</v>
      </c>
      <c r="O99" s="6"/>
      <c r="P99" s="7"/>
      <c r="Q99" s="7"/>
      <c r="R99" s="7"/>
      <c r="S99" s="7"/>
      <c r="T99" s="203">
        <f t="shared" si="3"/>
        <v>0</v>
      </c>
      <c r="U99"/>
      <c r="V99"/>
      <c r="W99"/>
    </row>
    <row r="100" spans="1:23" ht="12.75" customHeight="1">
      <c r="A100" s="49">
        <v>11</v>
      </c>
      <c r="B100" s="71" t="str">
        <f>'UTCM 09 BUDGET'!B104</f>
        <v>Item 7 (subject to IDC)</v>
      </c>
      <c r="C100" s="71"/>
      <c r="D100" s="19"/>
      <c r="E100" s="19"/>
      <c r="F100" s="19"/>
      <c r="G100" s="19"/>
      <c r="H100" s="19"/>
      <c r="I100" s="19"/>
      <c r="J100" s="19"/>
      <c r="K100" s="19"/>
      <c r="M100" s="84"/>
      <c r="N100" s="80">
        <f t="shared" si="4"/>
        <v>0</v>
      </c>
      <c r="O100" s="6"/>
      <c r="P100" s="7"/>
      <c r="Q100" s="7"/>
      <c r="R100" s="7"/>
      <c r="S100" s="7"/>
      <c r="T100" s="203">
        <f t="shared" si="3"/>
        <v>0</v>
      </c>
      <c r="U100"/>
      <c r="V100"/>
      <c r="W100"/>
    </row>
    <row r="101" spans="1:23" ht="12.75" customHeight="1">
      <c r="A101" s="49">
        <v>12</v>
      </c>
      <c r="B101" s="71" t="str">
        <f>'UTCM 09 BUDGET'!B105</f>
        <v>Item 8 (subject to IDC)</v>
      </c>
      <c r="C101" s="71"/>
      <c r="D101" s="19"/>
      <c r="E101" s="19"/>
      <c r="F101" s="19"/>
      <c r="G101" s="19"/>
      <c r="H101" s="19"/>
      <c r="I101" s="19"/>
      <c r="J101" s="19"/>
      <c r="K101" s="19"/>
      <c r="M101" s="84"/>
      <c r="N101" s="80">
        <f t="shared" si="4"/>
        <v>0</v>
      </c>
      <c r="O101" s="6"/>
      <c r="P101" s="7"/>
      <c r="Q101" s="7"/>
      <c r="R101" s="7"/>
      <c r="S101" s="7"/>
      <c r="T101" s="203">
        <f t="shared" si="3"/>
        <v>0</v>
      </c>
      <c r="U101"/>
      <c r="V101"/>
      <c r="W101"/>
    </row>
    <row r="102" spans="1:26" ht="12.75" customHeight="1">
      <c r="A102" s="49">
        <v>13</v>
      </c>
      <c r="B102" s="275" t="s">
        <v>154</v>
      </c>
      <c r="C102" s="23"/>
      <c r="D102" s="19"/>
      <c r="E102" s="19"/>
      <c r="F102" s="19"/>
      <c r="G102" s="19"/>
      <c r="H102" s="19"/>
      <c r="I102" s="19"/>
      <c r="J102" s="19"/>
      <c r="K102" s="19"/>
      <c r="M102" s="84"/>
      <c r="N102" s="80">
        <f>SUM(O102:S102)</f>
        <v>0</v>
      </c>
      <c r="O102" s="6"/>
      <c r="P102" s="7"/>
      <c r="Q102" s="7"/>
      <c r="R102" s="7"/>
      <c r="S102" s="7"/>
      <c r="T102" s="203">
        <f>SUM(O102:S102)</f>
        <v>0</v>
      </c>
      <c r="U102" s="206"/>
      <c r="V102" s="206"/>
      <c r="W102" s="206"/>
      <c r="X102" s="206"/>
      <c r="Y102" s="206"/>
      <c r="Z102" s="209"/>
    </row>
    <row r="103" spans="1:22" ht="12.75" customHeight="1">
      <c r="A103" s="49">
        <v>14</v>
      </c>
      <c r="B103" s="300" t="s">
        <v>36</v>
      </c>
      <c r="C103" s="300"/>
      <c r="F103" s="19"/>
      <c r="G103" s="19"/>
      <c r="H103" s="19"/>
      <c r="I103" s="19"/>
      <c r="J103" s="19"/>
      <c r="K103" s="19"/>
      <c r="L103" s="19"/>
      <c r="M103" s="19"/>
      <c r="N103" s="92">
        <f t="shared" si="4"/>
        <v>0</v>
      </c>
      <c r="O103" s="8"/>
      <c r="P103" s="7"/>
      <c r="Q103" s="7"/>
      <c r="R103" s="7"/>
      <c r="S103" s="7"/>
      <c r="T103" s="203">
        <f t="shared" si="3"/>
        <v>0</v>
      </c>
      <c r="U103" s="209"/>
      <c r="V103" s="209"/>
    </row>
    <row r="104" spans="1:20" ht="22.5" customHeight="1" thickBot="1">
      <c r="A104" s="30"/>
      <c r="B104" s="93"/>
      <c r="C104" s="93" t="s">
        <v>17</v>
      </c>
      <c r="D104" s="93"/>
      <c r="E104" s="94"/>
      <c r="F104" s="94"/>
      <c r="G104" s="94"/>
      <c r="H104" s="94"/>
      <c r="I104" s="94"/>
      <c r="J104" s="94"/>
      <c r="K104" s="95"/>
      <c r="L104" s="96"/>
      <c r="M104" s="96"/>
      <c r="N104" s="97">
        <f>SUM(N74:N103)</f>
        <v>0</v>
      </c>
      <c r="O104" s="97">
        <f>O74+O75+SUM(O93:O103)</f>
        <v>0</v>
      </c>
      <c r="P104" s="97">
        <f>P74+P75+SUM(P93:P103)</f>
        <v>0</v>
      </c>
      <c r="Q104" s="97">
        <f>Q74+Q75+SUM(Q93:Q103)</f>
        <v>0</v>
      </c>
      <c r="R104" s="97">
        <f>R74+R75+SUM(R93:R103)</f>
        <v>0</v>
      </c>
      <c r="S104" s="97">
        <f>S74+S75+SUM(S93:S103)</f>
        <v>0</v>
      </c>
      <c r="T104" s="221">
        <f t="shared" si="3"/>
        <v>0</v>
      </c>
    </row>
    <row r="105" spans="1:20" ht="24.75" customHeight="1" thickBot="1">
      <c r="A105" s="98" t="s">
        <v>90</v>
      </c>
      <c r="B105" s="99"/>
      <c r="C105" s="99"/>
      <c r="D105" s="99"/>
      <c r="E105" s="100"/>
      <c r="F105" s="100"/>
      <c r="G105" s="100"/>
      <c r="H105" s="100"/>
      <c r="I105" s="100"/>
      <c r="J105" s="100"/>
      <c r="K105" s="100"/>
      <c r="L105" s="100"/>
      <c r="M105" s="100"/>
      <c r="N105" s="101">
        <f aca="true" t="shared" si="5" ref="N105:S105">N64+N104</f>
        <v>0</v>
      </c>
      <c r="O105" s="243">
        <f t="shared" si="5"/>
        <v>0</v>
      </c>
      <c r="P105" s="101">
        <f t="shared" si="5"/>
        <v>0</v>
      </c>
      <c r="Q105" s="101">
        <f t="shared" si="5"/>
        <v>0</v>
      </c>
      <c r="R105" s="101">
        <f t="shared" si="5"/>
        <v>0</v>
      </c>
      <c r="S105" s="101">
        <f t="shared" si="5"/>
        <v>0</v>
      </c>
      <c r="T105" s="221">
        <f t="shared" si="3"/>
        <v>0</v>
      </c>
    </row>
    <row r="106" spans="1:20" ht="14.25" customHeight="1">
      <c r="A106" s="30"/>
      <c r="B106" s="27"/>
      <c r="C106" s="27"/>
      <c r="D106" s="27"/>
      <c r="E106" s="19"/>
      <c r="F106" s="19"/>
      <c r="G106" s="45" t="s">
        <v>3</v>
      </c>
      <c r="H106" s="45" t="s">
        <v>37</v>
      </c>
      <c r="I106" s="45" t="s">
        <v>38</v>
      </c>
      <c r="J106" s="45" t="s">
        <v>39</v>
      </c>
      <c r="K106" s="45" t="s">
        <v>40</v>
      </c>
      <c r="L106" s="102" t="s">
        <v>66</v>
      </c>
      <c r="M106" s="102"/>
      <c r="N106" s="38"/>
      <c r="O106" s="244"/>
      <c r="P106" s="39"/>
      <c r="Q106" s="39"/>
      <c r="R106" s="39"/>
      <c r="S106" s="39"/>
      <c r="T106" s="222"/>
    </row>
    <row r="107" spans="1:20" ht="13.5" thickBot="1">
      <c r="A107" s="33" t="s">
        <v>145</v>
      </c>
      <c r="B107" s="34"/>
      <c r="C107" s="34"/>
      <c r="D107" s="34"/>
      <c r="E107" s="35"/>
      <c r="F107" s="103" t="s">
        <v>18</v>
      </c>
      <c r="G107" s="153">
        <f>O105-(O75+O93+O94+O95+O96+O97)</f>
        <v>0</v>
      </c>
      <c r="H107" s="153">
        <f>P105-(P75+P93+P94+P95+P96+P97)</f>
        <v>0</v>
      </c>
      <c r="I107" s="153">
        <f>Q105-(Q75+Q93+Q94+Q95+Q96+Q97)</f>
        <v>0</v>
      </c>
      <c r="J107" s="153">
        <f>R105-(R75+R93+R94+R95+R96+R97)</f>
        <v>0</v>
      </c>
      <c r="K107" s="153">
        <f>S105-(S75+S93+S94+S95+S96+S97)</f>
        <v>0</v>
      </c>
      <c r="L107" s="153">
        <f>N105-(N75+N93+N94+N95+N96+N97)</f>
        <v>0</v>
      </c>
      <c r="M107" s="104"/>
      <c r="N107" s="105">
        <f>L107*0.455</f>
        <v>0</v>
      </c>
      <c r="O107" s="70">
        <f>G107*0.455</f>
        <v>0</v>
      </c>
      <c r="P107" s="106">
        <f>H107*0.455</f>
        <v>0</v>
      </c>
      <c r="Q107" s="106">
        <f>I107*0.455</f>
        <v>0</v>
      </c>
      <c r="R107" s="106">
        <f>J107*0.455</f>
        <v>0</v>
      </c>
      <c r="S107" s="106">
        <f>K107*0.455</f>
        <v>0</v>
      </c>
      <c r="T107" s="221">
        <f>SUM(O107:S107)</f>
        <v>0</v>
      </c>
    </row>
    <row r="108" spans="1:20" ht="22.5" customHeight="1" thickBot="1">
      <c r="A108" s="33" t="s">
        <v>91</v>
      </c>
      <c r="B108" s="34"/>
      <c r="C108" s="34"/>
      <c r="D108" s="34"/>
      <c r="E108" s="35"/>
      <c r="F108" s="35"/>
      <c r="G108" s="35"/>
      <c r="H108" s="35"/>
      <c r="I108" s="35"/>
      <c r="J108" s="35"/>
      <c r="K108" s="35"/>
      <c r="L108" s="35"/>
      <c r="M108" s="35"/>
      <c r="N108" s="105">
        <f aca="true" t="shared" si="6" ref="N108:S108">N105+N107</f>
        <v>0</v>
      </c>
      <c r="O108" s="70">
        <f t="shared" si="6"/>
        <v>0</v>
      </c>
      <c r="P108" s="106">
        <f t="shared" si="6"/>
        <v>0</v>
      </c>
      <c r="Q108" s="106">
        <f t="shared" si="6"/>
        <v>0</v>
      </c>
      <c r="R108" s="106">
        <f t="shared" si="6"/>
        <v>0</v>
      </c>
      <c r="S108" s="106">
        <f t="shared" si="6"/>
        <v>0</v>
      </c>
      <c r="T108" s="221">
        <f>SUM(O108:S108)</f>
        <v>0</v>
      </c>
    </row>
    <row r="109" spans="1:20" ht="12.75">
      <c r="A109" s="107" t="s">
        <v>64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08" t="s">
        <v>19</v>
      </c>
      <c r="P109" s="109"/>
      <c r="Q109" s="19"/>
      <c r="R109" s="19"/>
      <c r="S109" s="19"/>
      <c r="T109" s="193"/>
    </row>
    <row r="110" spans="1:20" ht="24" customHeight="1" thickBot="1">
      <c r="A110" s="6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65"/>
      <c r="P110" s="36"/>
      <c r="Q110" s="193"/>
      <c r="R110" s="193"/>
      <c r="S110" s="193"/>
      <c r="T110" s="193"/>
    </row>
    <row r="111" spans="1:20" ht="12.75">
      <c r="A111" s="107" t="s">
        <v>62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49" t="s">
        <v>19</v>
      </c>
      <c r="P111" s="110"/>
      <c r="Q111" s="193"/>
      <c r="R111" s="193"/>
      <c r="S111" s="193"/>
      <c r="T111" s="193"/>
    </row>
    <row r="112" spans="1:20" ht="12.75">
      <c r="A112" s="49"/>
      <c r="B112" s="71" t="s">
        <v>63</v>
      </c>
      <c r="C112" s="19"/>
      <c r="D112" s="19"/>
      <c r="E112" s="19"/>
      <c r="G112" s="71"/>
      <c r="H112" s="71"/>
      <c r="I112" s="71"/>
      <c r="J112" s="71"/>
      <c r="K112" s="71"/>
      <c r="L112" s="19"/>
      <c r="M112" s="19"/>
      <c r="N112" s="19"/>
      <c r="O112" s="49"/>
      <c r="P112" s="110"/>
      <c r="Q112" s="193"/>
      <c r="R112" s="193"/>
      <c r="S112" s="193"/>
      <c r="T112" s="193"/>
    </row>
    <row r="113" spans="1:20" ht="13.5" thickBot="1">
      <c r="A113" s="65"/>
      <c r="B113" s="35" t="s">
        <v>20</v>
      </c>
      <c r="C113" s="35"/>
      <c r="D113" s="35"/>
      <c r="E113" s="35"/>
      <c r="F113" s="111"/>
      <c r="G113" s="35"/>
      <c r="H113" s="35"/>
      <c r="I113" s="35"/>
      <c r="J113" s="35"/>
      <c r="K113" s="35"/>
      <c r="L113" s="35"/>
      <c r="M113" s="35"/>
      <c r="N113" s="35"/>
      <c r="O113" s="65"/>
      <c r="P113" s="36"/>
      <c r="Q113" s="193"/>
      <c r="R113" s="193"/>
      <c r="S113" s="193"/>
      <c r="T113" s="193"/>
    </row>
    <row r="114" spans="1:21" ht="12.75">
      <c r="A114" s="108" t="s">
        <v>116</v>
      </c>
      <c r="B114" s="173"/>
      <c r="C114" s="141"/>
      <c r="D114" s="19"/>
      <c r="E114" s="19"/>
      <c r="F114" s="19"/>
      <c r="G114" s="19" t="str">
        <f>P9</f>
        <v>SOURCE 1</v>
      </c>
      <c r="H114" s="19"/>
      <c r="I114" s="19"/>
      <c r="J114" s="19"/>
      <c r="K114" s="19"/>
      <c r="L114" s="19"/>
      <c r="M114" s="19"/>
      <c r="N114" s="19"/>
      <c r="O114" s="49" t="s">
        <v>19</v>
      </c>
      <c r="P114" s="185"/>
      <c r="Q114" s="193"/>
      <c r="R114" s="193"/>
      <c r="S114" s="193"/>
      <c r="T114" s="327" t="s">
        <v>128</v>
      </c>
      <c r="U114" s="328"/>
    </row>
    <row r="115" spans="1:21" ht="12.75">
      <c r="A115" s="107" t="s">
        <v>117</v>
      </c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94"/>
      <c r="M115" s="141"/>
      <c r="N115" s="172"/>
      <c r="O115"/>
      <c r="P115" s="169"/>
      <c r="Q115" s="193"/>
      <c r="R115" s="193"/>
      <c r="S115" s="193"/>
      <c r="T115" s="302" t="s">
        <v>129</v>
      </c>
      <c r="U115" s="303"/>
    </row>
    <row r="116" spans="1:21" ht="12.75">
      <c r="A116" s="49"/>
      <c r="B116" s="53" t="str">
        <f>'UTCM 09 BUDGET'!B120</f>
        <v>Name</v>
      </c>
      <c r="C116" s="19"/>
      <c r="D116" s="19"/>
      <c r="E116" s="19"/>
      <c r="G116" s="71"/>
      <c r="H116" s="71"/>
      <c r="I116" s="71"/>
      <c r="J116" s="71"/>
      <c r="K116" s="71"/>
      <c r="L116" s="19"/>
      <c r="M116" s="19"/>
      <c r="N116" s="19"/>
      <c r="O116" s="49"/>
      <c r="P116" s="110"/>
      <c r="Q116" s="193"/>
      <c r="R116" s="193"/>
      <c r="S116" s="193"/>
      <c r="T116" s="302" t="s">
        <v>130</v>
      </c>
      <c r="U116" s="303"/>
    </row>
    <row r="117" spans="1:21" ht="13.5" thickBot="1">
      <c r="A117" s="65"/>
      <c r="B117" s="170" t="str">
        <f>'UTCM 09 BUDGET'!B121</f>
        <v>Title</v>
      </c>
      <c r="C117" s="35"/>
      <c r="D117" s="35"/>
      <c r="E117" s="35"/>
      <c r="F117" s="111"/>
      <c r="G117" s="35"/>
      <c r="H117" s="35"/>
      <c r="I117" s="35"/>
      <c r="J117" s="35"/>
      <c r="K117" s="35"/>
      <c r="L117" s="35"/>
      <c r="M117" s="35"/>
      <c r="N117" s="35"/>
      <c r="O117" s="65"/>
      <c r="P117" s="36"/>
      <c r="Q117" s="193"/>
      <c r="R117" s="193"/>
      <c r="S117" s="193"/>
      <c r="T117" s="302" t="s">
        <v>131</v>
      </c>
      <c r="U117" s="303"/>
    </row>
    <row r="118" spans="1:21" ht="12.75">
      <c r="A118" s="108" t="s">
        <v>116</v>
      </c>
      <c r="B118" s="41"/>
      <c r="C118" s="19"/>
      <c r="D118" s="19"/>
      <c r="E118" s="19"/>
      <c r="F118" s="19"/>
      <c r="G118" s="19" t="str">
        <f>Q9</f>
        <v>SOURCE 2</v>
      </c>
      <c r="H118" s="19"/>
      <c r="I118" s="19"/>
      <c r="J118" s="19"/>
      <c r="K118" s="19"/>
      <c r="L118" s="19"/>
      <c r="M118" s="19"/>
      <c r="N118" s="19"/>
      <c r="O118" s="49" t="s">
        <v>19</v>
      </c>
      <c r="P118" s="110"/>
      <c r="Q118" s="193"/>
      <c r="R118" s="193"/>
      <c r="S118" s="193"/>
      <c r="T118" s="302" t="s">
        <v>133</v>
      </c>
      <c r="U118" s="303"/>
    </row>
    <row r="119" spans="1:21" ht="12.75">
      <c r="A119" s="107" t="s">
        <v>117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94"/>
      <c r="M119" s="141"/>
      <c r="N119" s="172"/>
      <c r="O119"/>
      <c r="P119" s="169"/>
      <c r="Q119" s="193"/>
      <c r="R119" s="193"/>
      <c r="S119" s="193"/>
      <c r="T119" s="302" t="s">
        <v>132</v>
      </c>
      <c r="U119" s="303"/>
    </row>
    <row r="120" spans="1:21" ht="12.75">
      <c r="A120" s="49"/>
      <c r="B120" s="53" t="str">
        <f>'UTCM 09 BUDGET'!B124</f>
        <v>Name</v>
      </c>
      <c r="C120" s="19"/>
      <c r="D120" s="19"/>
      <c r="E120" s="19"/>
      <c r="G120" s="71"/>
      <c r="H120" s="71"/>
      <c r="I120" s="71"/>
      <c r="J120" s="71"/>
      <c r="K120" s="71"/>
      <c r="L120" s="19"/>
      <c r="M120" s="19"/>
      <c r="N120" s="19"/>
      <c r="O120" s="49"/>
      <c r="P120" s="110"/>
      <c r="Q120" s="193"/>
      <c r="R120" s="193"/>
      <c r="S120" s="193"/>
      <c r="T120" s="223"/>
      <c r="U120" s="224"/>
    </row>
    <row r="121" spans="1:21" ht="13.5" thickBot="1">
      <c r="A121" s="65"/>
      <c r="B121" s="170" t="str">
        <f>'UTCM 09 BUDGET'!B125</f>
        <v>Title</v>
      </c>
      <c r="C121" s="35"/>
      <c r="D121" s="35"/>
      <c r="E121" s="35"/>
      <c r="F121" s="111"/>
      <c r="G121" s="35"/>
      <c r="H121" s="35"/>
      <c r="I121" s="35"/>
      <c r="J121" s="35"/>
      <c r="K121" s="35"/>
      <c r="L121" s="35"/>
      <c r="M121" s="35"/>
      <c r="N121" s="35"/>
      <c r="O121" s="65"/>
      <c r="P121" s="36"/>
      <c r="Q121" s="193"/>
      <c r="R121" s="193"/>
      <c r="S121" s="193"/>
      <c r="T121" s="302" t="s">
        <v>147</v>
      </c>
      <c r="U121" s="303"/>
    </row>
    <row r="122" spans="1:21" ht="12.75">
      <c r="A122" s="108" t="s">
        <v>116</v>
      </c>
      <c r="B122" s="41"/>
      <c r="C122" s="19"/>
      <c r="D122" s="19"/>
      <c r="E122" s="19"/>
      <c r="F122" s="19"/>
      <c r="G122" s="19" t="str">
        <f>R9</f>
        <v>SOURCE 3</v>
      </c>
      <c r="H122" s="19"/>
      <c r="I122" s="19"/>
      <c r="J122" s="19"/>
      <c r="K122" s="19"/>
      <c r="L122" s="19"/>
      <c r="M122" s="19"/>
      <c r="N122" s="19"/>
      <c r="O122" s="49" t="s">
        <v>19</v>
      </c>
      <c r="P122" s="110"/>
      <c r="Q122" s="193"/>
      <c r="R122" s="193"/>
      <c r="S122" s="193"/>
      <c r="T122" s="302" t="s">
        <v>148</v>
      </c>
      <c r="U122" s="303"/>
    </row>
    <row r="123" spans="1:21" ht="12.75">
      <c r="A123" s="107" t="s">
        <v>117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94"/>
      <c r="M123" s="141"/>
      <c r="N123" s="172"/>
      <c r="O123"/>
      <c r="P123" s="169"/>
      <c r="Q123" s="193"/>
      <c r="R123" s="193"/>
      <c r="S123" s="193"/>
      <c r="T123" s="302" t="s">
        <v>149</v>
      </c>
      <c r="U123" s="303"/>
    </row>
    <row r="124" spans="1:21" ht="12.75">
      <c r="A124" s="49"/>
      <c r="B124" s="53" t="str">
        <f>'UTCM 09 BUDGET'!B128</f>
        <v>Name</v>
      </c>
      <c r="C124" s="19"/>
      <c r="D124" s="19"/>
      <c r="E124" s="19"/>
      <c r="G124" s="71"/>
      <c r="H124" s="71"/>
      <c r="I124" s="71"/>
      <c r="J124" s="71"/>
      <c r="K124" s="71"/>
      <c r="L124" s="19"/>
      <c r="M124" s="19"/>
      <c r="N124" s="19"/>
      <c r="O124" s="49"/>
      <c r="P124" s="110"/>
      <c r="Q124" s="193"/>
      <c r="R124" s="193"/>
      <c r="S124" s="193"/>
      <c r="T124" s="302" t="s">
        <v>150</v>
      </c>
      <c r="U124" s="303"/>
    </row>
    <row r="125" spans="1:21" ht="13.5" thickBot="1">
      <c r="A125" s="65"/>
      <c r="B125" s="170" t="str">
        <f>'UTCM 09 BUDGET'!B129</f>
        <v>Title</v>
      </c>
      <c r="C125" s="35"/>
      <c r="D125" s="35"/>
      <c r="E125" s="35"/>
      <c r="F125" s="111"/>
      <c r="G125" s="35"/>
      <c r="H125" s="35"/>
      <c r="I125" s="35"/>
      <c r="J125" s="35"/>
      <c r="K125" s="35"/>
      <c r="L125" s="35"/>
      <c r="M125" s="35"/>
      <c r="N125" s="35"/>
      <c r="O125" s="65"/>
      <c r="P125" s="36"/>
      <c r="Q125" s="193"/>
      <c r="R125" s="193"/>
      <c r="S125" s="193"/>
      <c r="T125" s="302" t="s">
        <v>151</v>
      </c>
      <c r="U125" s="303"/>
    </row>
    <row r="126" spans="1:21" ht="12.75">
      <c r="A126" s="108" t="s">
        <v>116</v>
      </c>
      <c r="B126" s="41"/>
      <c r="C126" s="19"/>
      <c r="D126" s="19"/>
      <c r="E126" s="19"/>
      <c r="F126" s="19"/>
      <c r="G126" s="19" t="str">
        <f>S9</f>
        <v>SOURCE 4</v>
      </c>
      <c r="H126" s="19"/>
      <c r="I126" s="19"/>
      <c r="J126" s="19"/>
      <c r="K126" s="19"/>
      <c r="L126" s="19"/>
      <c r="M126" s="19"/>
      <c r="N126" s="19"/>
      <c r="O126" s="49" t="s">
        <v>19</v>
      </c>
      <c r="P126" s="110"/>
      <c r="Q126" s="193"/>
      <c r="R126" s="193"/>
      <c r="S126" s="193"/>
      <c r="T126" s="223"/>
      <c r="U126" s="224"/>
    </row>
    <row r="127" spans="1:21" ht="12.75">
      <c r="A127" s="107" t="s">
        <v>117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94"/>
      <c r="M127" s="141"/>
      <c r="N127" s="172"/>
      <c r="O127"/>
      <c r="P127" s="169"/>
      <c r="Q127" s="193"/>
      <c r="R127" s="193"/>
      <c r="S127" s="193"/>
      <c r="T127" s="223"/>
      <c r="U127" s="224"/>
    </row>
    <row r="128" spans="1:21" ht="12.75">
      <c r="A128" s="49"/>
      <c r="B128" s="53" t="str">
        <f>'UTCM 09 BUDGET'!B132</f>
        <v>Name</v>
      </c>
      <c r="C128" s="19"/>
      <c r="D128" s="19"/>
      <c r="E128" s="19"/>
      <c r="G128" s="71"/>
      <c r="H128" s="71"/>
      <c r="I128" s="71"/>
      <c r="J128" s="71"/>
      <c r="K128" s="71"/>
      <c r="L128" s="19"/>
      <c r="M128" s="19"/>
      <c r="N128" s="19"/>
      <c r="O128" s="49"/>
      <c r="P128" s="110"/>
      <c r="Q128" s="193"/>
      <c r="R128" s="193"/>
      <c r="S128" s="193"/>
      <c r="T128" s="223"/>
      <c r="U128" s="224"/>
    </row>
    <row r="129" spans="1:21" ht="13.5" thickBot="1">
      <c r="A129" s="65"/>
      <c r="B129" s="170" t="str">
        <f>'UTCM 09 BUDGET'!B133</f>
        <v>Title</v>
      </c>
      <c r="C129" s="35"/>
      <c r="D129" s="35"/>
      <c r="E129" s="35"/>
      <c r="F129" s="111"/>
      <c r="G129" s="35"/>
      <c r="H129" s="35"/>
      <c r="I129" s="35"/>
      <c r="J129" s="35"/>
      <c r="K129" s="35"/>
      <c r="L129" s="35"/>
      <c r="M129" s="35"/>
      <c r="N129" s="35"/>
      <c r="O129" s="65"/>
      <c r="P129" s="36"/>
      <c r="Q129" s="193"/>
      <c r="R129" s="193"/>
      <c r="S129" s="193"/>
      <c r="T129" s="225"/>
      <c r="U129" s="211"/>
    </row>
    <row r="130" spans="1:20" ht="12.75">
      <c r="A130" s="94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200"/>
      <c r="O130" s="200"/>
      <c r="P130" s="200"/>
      <c r="Q130" s="193"/>
      <c r="R130" s="193"/>
      <c r="S130" s="193"/>
      <c r="T130" s="193"/>
    </row>
    <row r="131" spans="1:20" ht="12.75">
      <c r="A131" s="112" t="s">
        <v>21</v>
      </c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3"/>
      <c r="O131" s="193"/>
      <c r="P131" s="193"/>
      <c r="Q131" s="193"/>
      <c r="R131" s="193"/>
      <c r="S131" s="193"/>
      <c r="T131" s="193"/>
    </row>
    <row r="132" spans="1:20" ht="12.75">
      <c r="A132" s="113" t="s">
        <v>85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3"/>
      <c r="O132" s="193"/>
      <c r="P132" s="193"/>
      <c r="Q132" s="193"/>
      <c r="R132" s="193"/>
      <c r="S132" s="193"/>
      <c r="T132" s="193"/>
    </row>
    <row r="133" spans="1:20" ht="12.75">
      <c r="A133" s="113" t="s">
        <v>92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3"/>
      <c r="O133" s="193"/>
      <c r="P133" s="193"/>
      <c r="Q133" s="193"/>
      <c r="R133" s="193"/>
      <c r="S133" s="193"/>
      <c r="T133" s="193"/>
    </row>
    <row r="134" spans="1:20" ht="12.75">
      <c r="A134" s="113" t="s">
        <v>22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3"/>
      <c r="O134" s="193"/>
      <c r="P134" s="193"/>
      <c r="Q134" s="193"/>
      <c r="R134" s="193"/>
      <c r="S134" s="193"/>
      <c r="T134" s="193"/>
    </row>
    <row r="135" spans="1:20" ht="12.75">
      <c r="A135" s="112" t="s">
        <v>23</v>
      </c>
      <c r="B135" s="19"/>
      <c r="C135" s="19"/>
      <c r="D135" s="19"/>
      <c r="E135" s="19"/>
      <c r="F135" s="19"/>
      <c r="G135" s="19"/>
      <c r="H135" s="19"/>
      <c r="I135" s="19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</row>
    <row r="136" spans="1:20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3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/>
    </row>
    <row r="137" spans="1:20" ht="12.75">
      <c r="A137" s="52"/>
      <c r="B137" s="52" t="s">
        <v>24</v>
      </c>
      <c r="C137" s="52"/>
      <c r="D137" s="52"/>
      <c r="E137" s="52"/>
      <c r="F137" s="52"/>
      <c r="G137" s="52"/>
      <c r="H137" s="52"/>
      <c r="I137" s="19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</row>
    <row r="138" spans="1:20" ht="12.75">
      <c r="A138" s="257"/>
      <c r="B138" s="257" t="s">
        <v>134</v>
      </c>
      <c r="C138" s="257"/>
      <c r="D138" s="52"/>
      <c r="E138" s="258"/>
      <c r="F138" s="257"/>
      <c r="G138" s="257"/>
      <c r="H138" s="257"/>
      <c r="I138" s="114"/>
      <c r="J138" s="226"/>
      <c r="K138" s="226"/>
      <c r="L138" s="193"/>
      <c r="M138" s="193"/>
      <c r="N138" s="193"/>
      <c r="O138" s="193"/>
      <c r="P138" s="193"/>
      <c r="Q138" s="193"/>
      <c r="R138" s="193"/>
      <c r="S138" s="193"/>
      <c r="T138" s="193"/>
    </row>
    <row r="139" spans="1:20" ht="12.75">
      <c r="A139" s="257"/>
      <c r="B139" s="257" t="s">
        <v>25</v>
      </c>
      <c r="C139" s="274"/>
      <c r="D139" s="272"/>
      <c r="E139" s="273"/>
      <c r="F139" s="257"/>
      <c r="G139" s="257"/>
      <c r="H139" s="257"/>
      <c r="I139" s="114"/>
      <c r="J139" s="226"/>
      <c r="K139" s="226"/>
      <c r="L139" s="193"/>
      <c r="M139" s="193"/>
      <c r="N139" s="193"/>
      <c r="O139" s="193"/>
      <c r="P139" s="193"/>
      <c r="Q139" s="193"/>
      <c r="R139" s="193"/>
      <c r="S139" s="193"/>
      <c r="T139" s="193"/>
    </row>
    <row r="140" spans="1:20" ht="12.75">
      <c r="A140" s="259" t="s">
        <v>26</v>
      </c>
      <c r="B140" s="263">
        <f>1400/87</f>
        <v>16.091954022988507</v>
      </c>
      <c r="C140" s="262" t="s">
        <v>141</v>
      </c>
      <c r="D140" s="272"/>
      <c r="E140" s="273"/>
      <c r="F140" s="263"/>
      <c r="G140" s="263"/>
      <c r="H140" s="263"/>
      <c r="I140" s="115"/>
      <c r="J140" s="227"/>
      <c r="K140" s="227"/>
      <c r="L140" s="193"/>
      <c r="M140" s="193"/>
      <c r="N140" s="193"/>
      <c r="O140" s="193"/>
      <c r="P140" s="193"/>
      <c r="Q140" s="193"/>
      <c r="R140" s="193"/>
      <c r="S140" s="193"/>
      <c r="T140" s="193"/>
    </row>
    <row r="141" spans="1:20" ht="12.75">
      <c r="A141" s="259" t="s">
        <v>27</v>
      </c>
      <c r="B141" s="263">
        <f>1300/87</f>
        <v>14.942528735632184</v>
      </c>
      <c r="C141" s="262" t="s">
        <v>143</v>
      </c>
      <c r="D141" s="272"/>
      <c r="E141" s="273"/>
      <c r="F141" s="263"/>
      <c r="G141" s="263"/>
      <c r="H141" s="263"/>
      <c r="I141" s="115"/>
      <c r="J141" s="227"/>
      <c r="K141" s="227"/>
      <c r="L141" s="193"/>
      <c r="M141" s="193"/>
      <c r="N141" s="193"/>
      <c r="O141" s="193"/>
      <c r="P141" s="193"/>
      <c r="Q141" s="193"/>
      <c r="R141" s="193"/>
      <c r="S141" s="193"/>
      <c r="T141" s="193"/>
    </row>
    <row r="142" spans="1:20" ht="12.75">
      <c r="A142" s="259" t="s">
        <v>28</v>
      </c>
      <c r="B142" s="263">
        <f>1200/87</f>
        <v>13.793103448275861</v>
      </c>
      <c r="C142" s="262" t="s">
        <v>142</v>
      </c>
      <c r="D142" s="272"/>
      <c r="E142" s="273"/>
      <c r="F142" s="263"/>
      <c r="G142" s="263"/>
      <c r="H142" s="263"/>
      <c r="I142" s="115"/>
      <c r="J142" s="227"/>
      <c r="K142" s="227"/>
      <c r="L142" s="193"/>
      <c r="M142" s="193"/>
      <c r="N142" s="193"/>
      <c r="O142" s="193"/>
      <c r="P142" s="193"/>
      <c r="Q142" s="193"/>
      <c r="R142" s="193"/>
      <c r="S142" s="193"/>
      <c r="T142" s="193"/>
    </row>
    <row r="143" spans="1:20" ht="12.75">
      <c r="A143" s="52"/>
      <c r="B143" s="52"/>
      <c r="C143" s="272"/>
      <c r="D143" s="272"/>
      <c r="E143" s="272"/>
      <c r="F143" s="52"/>
      <c r="G143" s="52"/>
      <c r="H143" s="52"/>
      <c r="I143" s="19"/>
      <c r="J143" s="193"/>
      <c r="K143" s="193"/>
      <c r="L143" s="193"/>
      <c r="M143" s="193"/>
      <c r="N143" s="193"/>
      <c r="O143" s="193"/>
      <c r="P143" s="193"/>
      <c r="Q143" s="193"/>
      <c r="R143" s="193"/>
      <c r="S143" s="193"/>
      <c r="T143" s="193"/>
    </row>
    <row r="144" spans="1:20" ht="12.75">
      <c r="A144" s="116"/>
      <c r="B144" s="52"/>
      <c r="C144" s="52"/>
      <c r="D144" s="52"/>
      <c r="E144" s="52"/>
      <c r="F144" s="52"/>
      <c r="G144" s="52"/>
      <c r="H144" s="52"/>
      <c r="I144" s="19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</row>
    <row r="145" spans="1:19" ht="12.75">
      <c r="A145" s="258"/>
      <c r="B145" s="258"/>
      <c r="C145" s="258"/>
      <c r="D145" s="258"/>
      <c r="E145" s="258"/>
      <c r="F145" s="258"/>
      <c r="G145" s="258"/>
      <c r="H145" s="258"/>
      <c r="J145" s="191"/>
      <c r="K145" s="191"/>
      <c r="L145" s="191"/>
      <c r="M145" s="191"/>
      <c r="N145" s="191"/>
      <c r="O145" s="191"/>
      <c r="P145" s="191"/>
      <c r="Q145" s="191"/>
      <c r="R145" s="191"/>
      <c r="S145" s="191"/>
    </row>
    <row r="146" spans="1:19" ht="12.75">
      <c r="A146" s="258"/>
      <c r="B146" s="258"/>
      <c r="C146" s="264" t="s">
        <v>45</v>
      </c>
      <c r="D146" s="265"/>
      <c r="E146" s="266" t="s">
        <v>42</v>
      </c>
      <c r="F146" s="266" t="s">
        <v>44</v>
      </c>
      <c r="G146" s="266" t="s">
        <v>43</v>
      </c>
      <c r="H146" s="267" t="s">
        <v>50</v>
      </c>
      <c r="I146" s="117"/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</row>
    <row r="147" spans="1:19" ht="12.75">
      <c r="A147" s="258"/>
      <c r="B147" s="268"/>
      <c r="C147" s="269" t="s">
        <v>47</v>
      </c>
      <c r="D147" s="268"/>
      <c r="E147" s="270">
        <v>391.5</v>
      </c>
      <c r="F147" s="270">
        <v>4.5</v>
      </c>
      <c r="G147" s="271">
        <f>E147/2088</f>
        <v>0.1875</v>
      </c>
      <c r="H147" s="268">
        <v>9</v>
      </c>
      <c r="I147" s="117"/>
      <c r="J147" s="191"/>
      <c r="K147" s="191"/>
      <c r="L147" s="191"/>
      <c r="M147" s="191"/>
      <c r="N147" s="191"/>
      <c r="O147" s="191"/>
      <c r="P147" s="191"/>
      <c r="Q147" s="191"/>
      <c r="R147" s="191"/>
      <c r="S147" s="191"/>
    </row>
    <row r="148" spans="1:19" ht="12.75">
      <c r="A148" s="258"/>
      <c r="B148" s="268"/>
      <c r="C148" s="269" t="s">
        <v>41</v>
      </c>
      <c r="D148" s="268"/>
      <c r="E148" s="270">
        <v>261</v>
      </c>
      <c r="F148" s="270">
        <v>3</v>
      </c>
      <c r="G148" s="271">
        <f>E148/2088</f>
        <v>0.125</v>
      </c>
      <c r="H148" s="268">
        <v>6</v>
      </c>
      <c r="I148" s="117"/>
      <c r="J148" s="191"/>
      <c r="K148" s="191"/>
      <c r="L148" s="191"/>
      <c r="M148" s="191"/>
      <c r="N148" s="191"/>
      <c r="O148" s="191"/>
      <c r="P148" s="191"/>
      <c r="Q148" s="191"/>
      <c r="R148" s="191"/>
      <c r="S148" s="191"/>
    </row>
    <row r="149" spans="1:19" ht="12.75">
      <c r="A149" s="258"/>
      <c r="B149" s="268"/>
      <c r="C149" s="269" t="s">
        <v>46</v>
      </c>
      <c r="D149" s="268"/>
      <c r="E149" s="270">
        <f>2*E147</f>
        <v>783</v>
      </c>
      <c r="F149" s="270">
        <f>2*F147</f>
        <v>9</v>
      </c>
      <c r="G149" s="271">
        <f>2*G147</f>
        <v>0.375</v>
      </c>
      <c r="H149" s="268">
        <v>18</v>
      </c>
      <c r="I149" s="117"/>
      <c r="J149" s="191"/>
      <c r="K149" s="191"/>
      <c r="L149" s="191"/>
      <c r="M149" s="191"/>
      <c r="N149" s="191"/>
      <c r="O149" s="191"/>
      <c r="P149" s="191"/>
      <c r="Q149" s="191"/>
      <c r="R149" s="191"/>
      <c r="S149" s="191"/>
    </row>
    <row r="150" spans="1:19" ht="12.75">
      <c r="A150" s="258"/>
      <c r="B150" s="268"/>
      <c r="C150" s="269" t="s">
        <v>48</v>
      </c>
      <c r="D150" s="268"/>
      <c r="E150" s="270">
        <f aca="true" t="shared" si="7" ref="E150:G151">E147+E148</f>
        <v>652.5</v>
      </c>
      <c r="F150" s="270">
        <f t="shared" si="7"/>
        <v>7.5</v>
      </c>
      <c r="G150" s="271">
        <f t="shared" si="7"/>
        <v>0.3125</v>
      </c>
      <c r="H150" s="268">
        <v>15</v>
      </c>
      <c r="I150" s="117"/>
      <c r="J150" s="191"/>
      <c r="K150" s="191"/>
      <c r="L150" s="191"/>
      <c r="M150" s="191"/>
      <c r="N150" s="191"/>
      <c r="O150" s="191"/>
      <c r="P150" s="191"/>
      <c r="Q150" s="191"/>
      <c r="R150" s="191"/>
      <c r="S150" s="191"/>
    </row>
    <row r="151" spans="1:19" ht="12.75">
      <c r="A151" s="258"/>
      <c r="B151" s="268"/>
      <c r="C151" s="269" t="s">
        <v>49</v>
      </c>
      <c r="D151" s="268"/>
      <c r="E151" s="270">
        <f t="shared" si="7"/>
        <v>1044</v>
      </c>
      <c r="F151" s="270">
        <f t="shared" si="7"/>
        <v>12</v>
      </c>
      <c r="G151" s="271">
        <f t="shared" si="7"/>
        <v>0.5</v>
      </c>
      <c r="H151" s="268">
        <v>24</v>
      </c>
      <c r="I151" s="117"/>
      <c r="J151" s="191"/>
      <c r="K151" s="191"/>
      <c r="L151" s="191"/>
      <c r="M151" s="191"/>
      <c r="N151" s="191"/>
      <c r="O151" s="191"/>
      <c r="P151" s="191"/>
      <c r="Q151" s="191"/>
      <c r="R151" s="191"/>
      <c r="S151" s="191"/>
    </row>
    <row r="152" spans="1:19" ht="12.75">
      <c r="A152" s="191"/>
      <c r="B152" s="191"/>
      <c r="C152" s="191"/>
      <c r="D152" s="191"/>
      <c r="E152" s="191"/>
      <c r="F152" s="191"/>
      <c r="G152" s="191"/>
      <c r="H152" s="191"/>
      <c r="I152" s="191"/>
      <c r="J152" s="191"/>
      <c r="K152" s="191"/>
      <c r="L152" s="191"/>
      <c r="M152" s="191"/>
      <c r="N152" s="191"/>
      <c r="O152" s="191"/>
      <c r="P152" s="191"/>
      <c r="Q152" s="191"/>
      <c r="R152" s="191"/>
      <c r="S152" s="191"/>
    </row>
    <row r="153" spans="1:19" ht="12.75">
      <c r="A153" s="191"/>
      <c r="B153" s="191"/>
      <c r="C153" s="191"/>
      <c r="D153" s="191"/>
      <c r="E153" s="191"/>
      <c r="F153" s="191"/>
      <c r="G153" s="191"/>
      <c r="H153" s="191"/>
      <c r="I153" s="191"/>
      <c r="J153" s="191"/>
      <c r="K153" s="191"/>
      <c r="L153" s="191"/>
      <c r="M153" s="191"/>
      <c r="N153" s="191"/>
      <c r="O153" s="191"/>
      <c r="P153" s="191"/>
      <c r="Q153" s="191"/>
      <c r="R153" s="191"/>
      <c r="S153" s="191"/>
    </row>
    <row r="154" spans="1:19" ht="12.75">
      <c r="A154" s="191"/>
      <c r="B154" s="191"/>
      <c r="C154" s="191"/>
      <c r="D154" s="191"/>
      <c r="E154" s="191"/>
      <c r="F154" s="191"/>
      <c r="G154" s="191"/>
      <c r="H154" s="191"/>
      <c r="I154" s="191"/>
      <c r="J154" s="191"/>
      <c r="K154" s="191"/>
      <c r="L154" s="191"/>
      <c r="M154" s="191"/>
      <c r="N154" s="191"/>
      <c r="O154" s="191"/>
      <c r="P154" s="191"/>
      <c r="Q154" s="191"/>
      <c r="R154" s="191"/>
      <c r="S154" s="191"/>
    </row>
    <row r="155" spans="1:19" ht="12.75">
      <c r="A155" s="191"/>
      <c r="B155" s="191"/>
      <c r="C155" s="191"/>
      <c r="D155" s="191"/>
      <c r="E155" s="191"/>
      <c r="F155" s="191"/>
      <c r="G155" s="191"/>
      <c r="H155" s="191"/>
      <c r="I155" s="191"/>
      <c r="J155" s="191"/>
      <c r="K155" s="191"/>
      <c r="L155" s="191"/>
      <c r="M155" s="191"/>
      <c r="N155" s="191"/>
      <c r="O155" s="191"/>
      <c r="P155" s="191"/>
      <c r="Q155" s="191"/>
      <c r="R155" s="191"/>
      <c r="S155" s="191"/>
    </row>
    <row r="156" spans="1:19" ht="12.75">
      <c r="A156" s="191"/>
      <c r="B156" s="191"/>
      <c r="C156" s="191"/>
      <c r="D156" s="191"/>
      <c r="E156" s="191"/>
      <c r="F156" s="191"/>
      <c r="G156" s="191"/>
      <c r="H156" s="191"/>
      <c r="I156" s="191"/>
      <c r="J156" s="191"/>
      <c r="K156" s="191"/>
      <c r="L156" s="191"/>
      <c r="M156" s="191"/>
      <c r="N156" s="191"/>
      <c r="O156" s="191"/>
      <c r="P156" s="191"/>
      <c r="Q156" s="191"/>
      <c r="R156" s="191"/>
      <c r="S156" s="191"/>
    </row>
    <row r="157" spans="1:19" ht="12.75">
      <c r="A157" s="191"/>
      <c r="B157" s="191"/>
      <c r="C157" s="191"/>
      <c r="D157" s="191"/>
      <c r="E157" s="191"/>
      <c r="F157" s="191"/>
      <c r="G157" s="191"/>
      <c r="H157" s="191"/>
      <c r="I157" s="191"/>
      <c r="J157" s="191"/>
      <c r="K157" s="191"/>
      <c r="L157" s="191"/>
      <c r="M157" s="191"/>
      <c r="N157" s="191"/>
      <c r="O157" s="191"/>
      <c r="P157" s="191"/>
      <c r="Q157" s="191"/>
      <c r="R157" s="191"/>
      <c r="S157" s="191"/>
    </row>
    <row r="158" spans="1:19" ht="12.75">
      <c r="A158" s="191"/>
      <c r="B158" s="191"/>
      <c r="C158" s="191"/>
      <c r="D158" s="191"/>
      <c r="E158" s="191"/>
      <c r="F158" s="191"/>
      <c r="G158" s="191"/>
      <c r="H158" s="191"/>
      <c r="I158" s="191"/>
      <c r="J158" s="191"/>
      <c r="K158" s="191"/>
      <c r="L158" s="191"/>
      <c r="M158" s="191"/>
      <c r="N158" s="191"/>
      <c r="O158" s="191"/>
      <c r="P158" s="191"/>
      <c r="Q158" s="191"/>
      <c r="R158" s="191"/>
      <c r="S158" s="191"/>
    </row>
    <row r="159" spans="1:19" ht="12.75">
      <c r="A159" s="191"/>
      <c r="B159" s="191"/>
      <c r="C159" s="191"/>
      <c r="D159" s="191"/>
      <c r="E159" s="191"/>
      <c r="F159" s="191"/>
      <c r="G159" s="191"/>
      <c r="H159" s="191"/>
      <c r="I159" s="191"/>
      <c r="J159" s="191"/>
      <c r="K159" s="191"/>
      <c r="L159" s="191"/>
      <c r="M159" s="191"/>
      <c r="N159" s="191"/>
      <c r="O159" s="191"/>
      <c r="P159" s="191"/>
      <c r="Q159" s="191"/>
      <c r="R159" s="191"/>
      <c r="S159" s="191"/>
    </row>
    <row r="160" spans="1:19" ht="12.75">
      <c r="A160" s="191"/>
      <c r="B160" s="191"/>
      <c r="C160" s="191"/>
      <c r="D160" s="191"/>
      <c r="E160" s="191"/>
      <c r="F160" s="191"/>
      <c r="G160" s="191"/>
      <c r="H160" s="191"/>
      <c r="I160" s="191"/>
      <c r="J160" s="191"/>
      <c r="K160" s="191"/>
      <c r="L160" s="191"/>
      <c r="M160" s="191"/>
      <c r="N160" s="191"/>
      <c r="O160" s="191"/>
      <c r="P160" s="191"/>
      <c r="Q160" s="191"/>
      <c r="R160" s="191"/>
      <c r="S160" s="191"/>
    </row>
    <row r="161" spans="1:19" ht="12.75">
      <c r="A161" s="191"/>
      <c r="B161" s="191"/>
      <c r="C161" s="191"/>
      <c r="D161" s="191"/>
      <c r="E161" s="191"/>
      <c r="F161" s="191"/>
      <c r="G161" s="191"/>
      <c r="H161" s="191"/>
      <c r="I161" s="191"/>
      <c r="J161" s="191"/>
      <c r="K161" s="191"/>
      <c r="L161" s="191"/>
      <c r="M161" s="191"/>
      <c r="N161" s="191"/>
      <c r="O161" s="191"/>
      <c r="P161" s="191"/>
      <c r="Q161" s="191"/>
      <c r="R161" s="191"/>
      <c r="S161" s="191"/>
    </row>
    <row r="162" spans="1:19" ht="12.75">
      <c r="A162" s="191"/>
      <c r="B162" s="191"/>
      <c r="C162" s="191"/>
      <c r="D162" s="191"/>
      <c r="E162" s="191"/>
      <c r="F162" s="191"/>
      <c r="G162" s="191"/>
      <c r="H162" s="191"/>
      <c r="I162" s="191"/>
      <c r="J162" s="191"/>
      <c r="K162" s="191"/>
      <c r="L162" s="191"/>
      <c r="M162" s="191"/>
      <c r="N162" s="191"/>
      <c r="O162" s="191"/>
      <c r="P162" s="191"/>
      <c r="Q162" s="191"/>
      <c r="R162" s="191"/>
      <c r="S162" s="191"/>
    </row>
    <row r="163" spans="1:19" ht="12.75">
      <c r="A163" s="191"/>
      <c r="B163" s="191"/>
      <c r="C163" s="191"/>
      <c r="D163" s="191"/>
      <c r="E163" s="191"/>
      <c r="F163" s="191"/>
      <c r="G163" s="191"/>
      <c r="H163" s="191"/>
      <c r="I163" s="191"/>
      <c r="J163" s="191"/>
      <c r="K163" s="191"/>
      <c r="L163" s="191"/>
      <c r="M163" s="191"/>
      <c r="N163" s="191"/>
      <c r="O163" s="191"/>
      <c r="P163" s="191"/>
      <c r="Q163" s="191"/>
      <c r="R163" s="191"/>
      <c r="S163" s="191"/>
    </row>
    <row r="164" spans="1:19" ht="12.75">
      <c r="A164" s="191"/>
      <c r="B164" s="191"/>
      <c r="C164" s="191"/>
      <c r="D164" s="191"/>
      <c r="E164" s="191"/>
      <c r="F164" s="191"/>
      <c r="G164" s="191"/>
      <c r="H164" s="191"/>
      <c r="I164" s="191"/>
      <c r="J164" s="191"/>
      <c r="K164" s="191"/>
      <c r="L164" s="191"/>
      <c r="M164" s="191"/>
      <c r="N164" s="191"/>
      <c r="O164" s="191"/>
      <c r="P164" s="191"/>
      <c r="Q164" s="191"/>
      <c r="R164" s="191"/>
      <c r="S164" s="191"/>
    </row>
    <row r="165" spans="1:19" ht="12.75">
      <c r="A165" s="191"/>
      <c r="B165" s="191"/>
      <c r="C165" s="191"/>
      <c r="D165" s="191"/>
      <c r="E165" s="191"/>
      <c r="F165" s="191"/>
      <c r="G165" s="191"/>
      <c r="H165" s="191"/>
      <c r="I165" s="191"/>
      <c r="J165" s="191"/>
      <c r="K165" s="191"/>
      <c r="L165" s="191"/>
      <c r="M165" s="191"/>
      <c r="N165" s="191"/>
      <c r="O165" s="191"/>
      <c r="P165" s="191"/>
      <c r="Q165" s="191"/>
      <c r="R165" s="191"/>
      <c r="S165" s="191"/>
    </row>
    <row r="166" spans="1:19" ht="12.75">
      <c r="A166" s="191"/>
      <c r="B166" s="191"/>
      <c r="C166" s="191"/>
      <c r="D166" s="191"/>
      <c r="E166" s="191"/>
      <c r="F166" s="191"/>
      <c r="G166" s="191"/>
      <c r="H166" s="191"/>
      <c r="I166" s="191"/>
      <c r="J166" s="191"/>
      <c r="K166" s="191"/>
      <c r="L166" s="191"/>
      <c r="M166" s="191"/>
      <c r="N166" s="191"/>
      <c r="O166" s="191"/>
      <c r="P166" s="191"/>
      <c r="Q166" s="191"/>
      <c r="R166" s="191"/>
      <c r="S166" s="191"/>
    </row>
    <row r="167" spans="1:19" ht="12.75">
      <c r="A167" s="191"/>
      <c r="B167" s="191"/>
      <c r="C167" s="191"/>
      <c r="D167" s="191"/>
      <c r="E167" s="191"/>
      <c r="F167" s="191"/>
      <c r="G167" s="191"/>
      <c r="H167" s="191"/>
      <c r="I167" s="191"/>
      <c r="J167" s="191"/>
      <c r="K167" s="191"/>
      <c r="L167" s="191"/>
      <c r="M167" s="191"/>
      <c r="N167" s="191"/>
      <c r="O167" s="191"/>
      <c r="P167" s="191"/>
      <c r="Q167" s="191"/>
      <c r="R167" s="191"/>
      <c r="S167" s="191"/>
    </row>
    <row r="168" spans="1:19" ht="12.75">
      <c r="A168" s="191"/>
      <c r="B168" s="191"/>
      <c r="C168" s="191"/>
      <c r="D168" s="191"/>
      <c r="E168" s="191"/>
      <c r="F168" s="191"/>
      <c r="G168" s="191"/>
      <c r="H168" s="191"/>
      <c r="I168" s="191"/>
      <c r="J168" s="191"/>
      <c r="K168" s="191"/>
      <c r="L168" s="191"/>
      <c r="M168" s="191"/>
      <c r="N168" s="191"/>
      <c r="O168" s="191"/>
      <c r="P168" s="191"/>
      <c r="Q168" s="191"/>
      <c r="R168" s="191"/>
      <c r="S168" s="191"/>
    </row>
    <row r="169" spans="1:19" ht="12.75">
      <c r="A169" s="191"/>
      <c r="B169" s="191"/>
      <c r="C169" s="191"/>
      <c r="D169" s="191"/>
      <c r="E169" s="191"/>
      <c r="F169" s="191"/>
      <c r="G169" s="191"/>
      <c r="H169" s="191"/>
      <c r="I169" s="191"/>
      <c r="J169" s="191"/>
      <c r="K169" s="191"/>
      <c r="L169" s="191"/>
      <c r="M169" s="191"/>
      <c r="N169" s="191"/>
      <c r="O169" s="191"/>
      <c r="P169" s="191"/>
      <c r="Q169" s="191"/>
      <c r="R169" s="191"/>
      <c r="S169" s="191"/>
    </row>
    <row r="170" spans="1:19" ht="12.75">
      <c r="A170" s="191"/>
      <c r="B170" s="191"/>
      <c r="C170" s="191"/>
      <c r="D170" s="191"/>
      <c r="E170" s="191"/>
      <c r="F170" s="191"/>
      <c r="G170" s="191"/>
      <c r="H170" s="191"/>
      <c r="I170" s="191"/>
      <c r="J170" s="191"/>
      <c r="K170" s="191"/>
      <c r="L170" s="191"/>
      <c r="M170" s="191"/>
      <c r="N170" s="191"/>
      <c r="O170" s="191"/>
      <c r="P170" s="191"/>
      <c r="Q170" s="191"/>
      <c r="R170" s="191"/>
      <c r="S170" s="191"/>
    </row>
    <row r="171" spans="1:19" ht="12.75">
      <c r="A171" s="191"/>
      <c r="B171" s="191"/>
      <c r="C171" s="191"/>
      <c r="D171" s="191"/>
      <c r="E171" s="191"/>
      <c r="F171" s="191"/>
      <c r="G171" s="191"/>
      <c r="H171" s="191"/>
      <c r="I171" s="191"/>
      <c r="J171" s="191"/>
      <c r="K171" s="191"/>
      <c r="L171" s="191"/>
      <c r="M171" s="191"/>
      <c r="N171" s="191"/>
      <c r="O171" s="191"/>
      <c r="P171" s="191"/>
      <c r="Q171" s="191"/>
      <c r="R171" s="191"/>
      <c r="S171" s="191"/>
    </row>
    <row r="172" spans="1:19" ht="12.75">
      <c r="A172" s="191"/>
      <c r="B172" s="191"/>
      <c r="C172" s="191"/>
      <c r="D172" s="191"/>
      <c r="E172" s="191"/>
      <c r="F172" s="191"/>
      <c r="G172" s="191"/>
      <c r="H172" s="191"/>
      <c r="I172" s="191"/>
      <c r="J172" s="191"/>
      <c r="K172" s="191"/>
      <c r="L172" s="191"/>
      <c r="M172" s="191"/>
      <c r="N172" s="191"/>
      <c r="O172" s="191"/>
      <c r="P172" s="191"/>
      <c r="Q172" s="191"/>
      <c r="R172" s="191"/>
      <c r="S172" s="191"/>
    </row>
    <row r="173" spans="1:19" ht="12.75">
      <c r="A173" s="191"/>
      <c r="B173" s="191"/>
      <c r="C173" s="191"/>
      <c r="D173" s="191"/>
      <c r="E173" s="191"/>
      <c r="F173" s="191"/>
      <c r="G173" s="191"/>
      <c r="H173" s="191"/>
      <c r="I173" s="191"/>
      <c r="J173" s="191"/>
      <c r="K173" s="191"/>
      <c r="L173" s="191"/>
      <c r="M173" s="191"/>
      <c r="N173" s="191"/>
      <c r="O173" s="191"/>
      <c r="P173" s="191"/>
      <c r="Q173" s="191"/>
      <c r="R173" s="191"/>
      <c r="S173" s="191"/>
    </row>
    <row r="174" spans="1:19" ht="12.75">
      <c r="A174" s="191"/>
      <c r="B174" s="191"/>
      <c r="C174" s="191"/>
      <c r="D174" s="191"/>
      <c r="E174" s="191"/>
      <c r="F174" s="191"/>
      <c r="G174" s="191"/>
      <c r="H174" s="191"/>
      <c r="I174" s="191"/>
      <c r="J174" s="191"/>
      <c r="K174" s="191"/>
      <c r="L174" s="191"/>
      <c r="M174" s="191"/>
      <c r="N174" s="191"/>
      <c r="O174" s="191"/>
      <c r="P174" s="191"/>
      <c r="Q174" s="191"/>
      <c r="R174" s="191"/>
      <c r="S174" s="191"/>
    </row>
    <row r="175" spans="1:19" ht="12.75">
      <c r="A175" s="191"/>
      <c r="B175" s="191"/>
      <c r="C175" s="191"/>
      <c r="D175" s="191"/>
      <c r="E175" s="191"/>
      <c r="F175" s="191"/>
      <c r="G175" s="191"/>
      <c r="H175" s="191"/>
      <c r="I175" s="191"/>
      <c r="J175" s="191"/>
      <c r="K175" s="191"/>
      <c r="L175" s="191"/>
      <c r="M175" s="191"/>
      <c r="N175" s="191"/>
      <c r="O175" s="191"/>
      <c r="P175" s="191"/>
      <c r="Q175" s="191"/>
      <c r="R175" s="191"/>
      <c r="S175" s="191"/>
    </row>
    <row r="176" spans="1:19" ht="12.75">
      <c r="A176" s="191"/>
      <c r="B176" s="191"/>
      <c r="C176" s="191"/>
      <c r="D176" s="191"/>
      <c r="E176" s="191"/>
      <c r="F176" s="191"/>
      <c r="G176" s="191"/>
      <c r="H176" s="191"/>
      <c r="I176" s="191"/>
      <c r="J176" s="191"/>
      <c r="K176" s="191"/>
      <c r="L176" s="191"/>
      <c r="M176" s="191"/>
      <c r="N176" s="191"/>
      <c r="O176" s="191"/>
      <c r="P176" s="191"/>
      <c r="Q176" s="191"/>
      <c r="R176" s="191"/>
      <c r="S176" s="191"/>
    </row>
    <row r="177" s="191" customFormat="1" ht="12.75"/>
    <row r="178" s="191" customFormat="1" ht="12.75"/>
    <row r="179" s="191" customFormat="1" ht="12.75"/>
    <row r="180" s="191" customFormat="1" ht="12.75"/>
    <row r="181" s="191" customFormat="1" ht="12.75"/>
    <row r="182" s="191" customFormat="1" ht="12.75"/>
    <row r="183" s="191" customFormat="1" ht="12.75"/>
    <row r="184" s="191" customFormat="1" ht="12.75"/>
    <row r="185" s="191" customFormat="1" ht="12.75"/>
    <row r="186" s="191" customFormat="1" ht="12.75"/>
    <row r="187" s="191" customFormat="1" ht="12.75"/>
    <row r="188" s="191" customFormat="1" ht="12.75"/>
    <row r="189" s="191" customFormat="1" ht="12.75"/>
    <row r="190" s="191" customFormat="1" ht="12.75"/>
    <row r="191" s="191" customFormat="1" ht="12.75"/>
    <row r="192" s="191" customFormat="1" ht="12.75"/>
    <row r="193" s="191" customFormat="1" ht="12.75"/>
    <row r="194" s="191" customFormat="1" ht="12.75"/>
    <row r="195" s="191" customFormat="1" ht="12.75"/>
    <row r="196" s="191" customFormat="1" ht="12.75"/>
    <row r="197" s="191" customFormat="1" ht="12.75"/>
    <row r="198" s="191" customFormat="1" ht="12.75"/>
    <row r="199" s="191" customFormat="1" ht="12.75"/>
    <row r="200" s="191" customFormat="1" ht="12.75"/>
    <row r="201" s="191" customFormat="1" ht="12.75"/>
    <row r="202" s="191" customFormat="1" ht="12.75"/>
    <row r="203" s="191" customFormat="1" ht="12.75"/>
    <row r="204" s="191" customFormat="1" ht="12.75"/>
    <row r="205" s="191" customFormat="1" ht="12.75"/>
    <row r="206" s="191" customFormat="1" ht="12.75"/>
    <row r="207" s="191" customFormat="1" ht="12.75"/>
    <row r="208" s="191" customFormat="1" ht="12.75"/>
    <row r="209" s="191" customFormat="1" ht="12.75"/>
    <row r="210" s="191" customFormat="1" ht="12.75"/>
    <row r="211" s="191" customFormat="1" ht="12.75"/>
    <row r="212" s="191" customFormat="1" ht="12.75"/>
    <row r="213" s="191" customFormat="1" ht="12.75"/>
    <row r="214" s="191" customFormat="1" ht="12.75"/>
  </sheetData>
  <sheetProtection sheet="1" objects="1" scenarios="1" formatCells="0" formatColumns="0" formatRows="0" insertColumns="0" insertRows="0"/>
  <mergeCells count="70">
    <mergeCell ref="B35:D35"/>
    <mergeCell ref="L3:O3"/>
    <mergeCell ref="B26:D26"/>
    <mergeCell ref="B27:D27"/>
    <mergeCell ref="B29:D29"/>
    <mergeCell ref="B30:D30"/>
    <mergeCell ref="B20:D20"/>
    <mergeCell ref="B21:D21"/>
    <mergeCell ref="B96:C96"/>
    <mergeCell ref="B97:C97"/>
    <mergeCell ref="B98:C98"/>
    <mergeCell ref="B99:C99"/>
    <mergeCell ref="B103:C103"/>
    <mergeCell ref="T118:U118"/>
    <mergeCell ref="T116:U116"/>
    <mergeCell ref="T117:U117"/>
    <mergeCell ref="T114:U114"/>
    <mergeCell ref="T115:U115"/>
    <mergeCell ref="C79:F79"/>
    <mergeCell ref="C80:F80"/>
    <mergeCell ref="C81:F81"/>
    <mergeCell ref="B88:C88"/>
    <mergeCell ref="B94:C94"/>
    <mergeCell ref="B95:C95"/>
    <mergeCell ref="C84:F84"/>
    <mergeCell ref="C85:F85"/>
    <mergeCell ref="C86:F86"/>
    <mergeCell ref="C87:F87"/>
    <mergeCell ref="B32:D32"/>
    <mergeCell ref="B33:D33"/>
    <mergeCell ref="A1:S1"/>
    <mergeCell ref="A5:N5"/>
    <mergeCell ref="A7:N7"/>
    <mergeCell ref="A8:N8"/>
    <mergeCell ref="H12:K12"/>
    <mergeCell ref="H10:I10"/>
    <mergeCell ref="A6:G6"/>
    <mergeCell ref="D10:F10"/>
    <mergeCell ref="B23:D23"/>
    <mergeCell ref="B24:D24"/>
    <mergeCell ref="B15:D15"/>
    <mergeCell ref="B17:D17"/>
    <mergeCell ref="B18:D18"/>
    <mergeCell ref="B36:D36"/>
    <mergeCell ref="B38:D38"/>
    <mergeCell ref="B39:D39"/>
    <mergeCell ref="B41:D41"/>
    <mergeCell ref="T125:U125"/>
    <mergeCell ref="T121:U121"/>
    <mergeCell ref="T122:U122"/>
    <mergeCell ref="T123:U123"/>
    <mergeCell ref="T124:U124"/>
    <mergeCell ref="T119:U119"/>
    <mergeCell ref="B42:D42"/>
    <mergeCell ref="C82:F82"/>
    <mergeCell ref="C83:F83"/>
    <mergeCell ref="B47:D47"/>
    <mergeCell ref="B48:D48"/>
    <mergeCell ref="B51:D51"/>
    <mergeCell ref="B54:D54"/>
    <mergeCell ref="B63:D63"/>
    <mergeCell ref="C76:F76"/>
    <mergeCell ref="C77:F77"/>
    <mergeCell ref="C78:F78"/>
    <mergeCell ref="U56:W56"/>
    <mergeCell ref="U57:W57"/>
    <mergeCell ref="B44:D44"/>
    <mergeCell ref="B45:D45"/>
    <mergeCell ref="B57:D57"/>
    <mergeCell ref="B60:D60"/>
  </mergeCells>
  <printOptions/>
  <pageMargins left="0.35" right="0.3" top="0.77" bottom="0.24" header="0.63" footer="0.18"/>
  <pageSetup fitToHeight="1" fitToWidth="1" horizontalDpi="300" verticalDpi="300" orientation="portrait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9"/>
  <sheetViews>
    <sheetView zoomScalePageLayoutView="0" workbookViewId="0" topLeftCell="A1">
      <selection activeCell="D9" sqref="D9:F9"/>
    </sheetView>
  </sheetViews>
  <sheetFormatPr defaultColWidth="9.140625" defaultRowHeight="12.75"/>
  <cols>
    <col min="1" max="1" width="6.8515625" style="18" customWidth="1"/>
    <col min="2" max="2" width="8.8515625" style="18" customWidth="1"/>
    <col min="3" max="3" width="14.00390625" style="18" customWidth="1"/>
    <col min="4" max="4" width="2.8515625" style="18" customWidth="1"/>
    <col min="5" max="6" width="8.00390625" style="18" customWidth="1"/>
    <col min="7" max="7" width="8.421875" style="18" customWidth="1"/>
    <col min="8" max="8" width="8.7109375" style="18" customWidth="1"/>
    <col min="9" max="9" width="7.421875" style="18" customWidth="1"/>
    <col min="10" max="10" width="8.00390625" style="18" customWidth="1"/>
    <col min="11" max="11" width="6.00390625" style="18" customWidth="1"/>
    <col min="12" max="12" width="9.57421875" style="18" bestFit="1" customWidth="1"/>
    <col min="13" max="13" width="11.00390625" style="18" customWidth="1"/>
    <col min="14" max="17" width="10.421875" style="18" customWidth="1"/>
    <col min="18" max="18" width="12.7109375" style="191" customWidth="1"/>
    <col min="19" max="19" width="9.140625" style="191" customWidth="1"/>
    <col min="20" max="20" width="10.28125" style="191" customWidth="1"/>
    <col min="21" max="21" width="10.7109375" style="191" customWidth="1"/>
    <col min="22" max="42" width="9.140625" style="191" customWidth="1"/>
    <col min="43" max="16384" width="9.140625" style="18" customWidth="1"/>
  </cols>
  <sheetData>
    <row r="1" spans="1:18" ht="22.5">
      <c r="A1" s="340" t="s">
        <v>31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190"/>
    </row>
    <row r="2" spans="1:18" ht="9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90"/>
    </row>
    <row r="3" spans="7:20" ht="18.75" customHeight="1">
      <c r="G3" s="19"/>
      <c r="I3" s="348" t="s">
        <v>1</v>
      </c>
      <c r="J3" s="355" t="str">
        <f>'UTCM 09 BUDGET'!L6</f>
        <v>Last Name, First Name</v>
      </c>
      <c r="K3" s="355"/>
      <c r="L3" s="355"/>
      <c r="M3" s="355"/>
      <c r="P3" s="17"/>
      <c r="Q3" s="17"/>
      <c r="R3" s="190"/>
      <c r="S3" s="190"/>
      <c r="T3" s="193"/>
    </row>
    <row r="4" spans="1:20" ht="12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7"/>
      <c r="P4" s="17"/>
      <c r="Q4" s="17"/>
      <c r="R4" s="190"/>
      <c r="S4" s="190"/>
      <c r="T4" s="193"/>
    </row>
    <row r="5" spans="1:20" ht="15.75">
      <c r="A5" s="316" t="s">
        <v>0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20"/>
      <c r="N5" s="20"/>
      <c r="O5"/>
      <c r="P5"/>
      <c r="Q5"/>
      <c r="T5" s="194"/>
    </row>
    <row r="6" spans="1:18" ht="15.75">
      <c r="A6" s="346" t="s">
        <v>32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20"/>
      <c r="N6" s="20"/>
      <c r="O6" s="23"/>
      <c r="P6" s="24"/>
      <c r="Q6" s="19"/>
      <c r="R6" s="193"/>
    </row>
    <row r="7" spans="1:18" ht="18.75">
      <c r="A7" s="353" t="str">
        <f>'UTCM 09 BUDGET'!A10:M10</f>
        <v>Title line 1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23"/>
      <c r="N7" s="24"/>
      <c r="O7" s="19"/>
      <c r="P7" s="19"/>
      <c r="Q7" s="19"/>
      <c r="R7" s="193"/>
    </row>
    <row r="8" spans="1:13" ht="19.5" thickBot="1">
      <c r="A8" s="354" t="str">
        <f>'UTCM 09 BUDGET'!A11:M11</f>
        <v>Title line 2 (delete text if not used)</v>
      </c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188"/>
    </row>
    <row r="9" spans="1:19" ht="13.5" customHeight="1">
      <c r="A9" s="30" t="s">
        <v>114</v>
      </c>
      <c r="B9" s="27"/>
      <c r="D9" s="336"/>
      <c r="E9" s="336"/>
      <c r="F9" s="336"/>
      <c r="G9" s="162" t="s">
        <v>112</v>
      </c>
      <c r="H9" s="335"/>
      <c r="I9" s="335"/>
      <c r="L9" s="31" t="s">
        <v>67</v>
      </c>
      <c r="M9" s="32" t="s">
        <v>3</v>
      </c>
      <c r="N9" s="187" t="s">
        <v>126</v>
      </c>
      <c r="O9" s="187" t="s">
        <v>126</v>
      </c>
      <c r="P9" s="187" t="s">
        <v>126</v>
      </c>
      <c r="Q9" s="29" t="s">
        <v>126</v>
      </c>
      <c r="R9" s="229" t="s">
        <v>35</v>
      </c>
      <c r="S9" s="198"/>
    </row>
    <row r="10" spans="1:18" ht="13.5" thickBot="1">
      <c r="A10" s="30"/>
      <c r="B10" s="27"/>
      <c r="D10" s="166">
        <f>'UTCM 09 BUDGET'!K13+'UTCM 10 BUDGET'!K10+'UTCM 11 BUDGET'!K10</f>
        <v>0</v>
      </c>
      <c r="E10" s="119" t="s">
        <v>70</v>
      </c>
      <c r="F10" s="119"/>
      <c r="G10" s="119"/>
      <c r="H10" s="119"/>
      <c r="I10" s="119"/>
      <c r="J10" s="119"/>
      <c r="K10" s="119"/>
      <c r="L10" s="31" t="s">
        <v>68</v>
      </c>
      <c r="M10" s="32"/>
      <c r="N10" s="118" t="str">
        <f>'UTCM 09 BUDGET'!O12</f>
        <v>SOURCE 1</v>
      </c>
      <c r="O10" s="118" t="str">
        <f>'UTCM 09 BUDGET'!P12</f>
        <v>SOURCE 2</v>
      </c>
      <c r="P10" s="118" t="str">
        <f>'UTCM 09 BUDGET'!Q12</f>
        <v>SOURCE 3</v>
      </c>
      <c r="Q10" s="118" t="str">
        <f>'UTCM 09 BUDGET'!R12</f>
        <v>SOURCE 4</v>
      </c>
      <c r="R10" s="230" t="s">
        <v>108</v>
      </c>
    </row>
    <row r="11" spans="1:18" ht="6" customHeight="1" thickBot="1">
      <c r="A11" s="33"/>
      <c r="B11" s="34"/>
      <c r="C11" s="34"/>
      <c r="D11" s="35"/>
      <c r="E11" s="35"/>
      <c r="F11" s="35"/>
      <c r="G11" s="35"/>
      <c r="H11" s="35"/>
      <c r="I11" s="35"/>
      <c r="J11" s="35"/>
      <c r="K11" s="35"/>
      <c r="L11" s="36"/>
      <c r="M11" s="37"/>
      <c r="N11" s="37"/>
      <c r="O11" s="37"/>
      <c r="P11" s="37"/>
      <c r="Q11" s="37"/>
      <c r="R11" s="199"/>
    </row>
    <row r="12" spans="1:21" ht="49.5" customHeight="1">
      <c r="A12" s="344" t="s">
        <v>83</v>
      </c>
      <c r="B12" s="345"/>
      <c r="C12" s="345"/>
      <c r="D12" s="345"/>
      <c r="F12" s="42" t="s">
        <v>88</v>
      </c>
      <c r="G12" s="43" t="s">
        <v>71</v>
      </c>
      <c r="I12" s="42" t="s">
        <v>89</v>
      </c>
      <c r="J12" s="120" t="s">
        <v>72</v>
      </c>
      <c r="K12" s="121"/>
      <c r="L12" s="48"/>
      <c r="M12" s="244"/>
      <c r="N12" s="39"/>
      <c r="O12" s="39"/>
      <c r="P12" s="39"/>
      <c r="Q12" s="39"/>
      <c r="R12" s="207"/>
      <c r="S12" s="202"/>
      <c r="U12" s="215"/>
    </row>
    <row r="13" spans="1:21" ht="12.75">
      <c r="A13" s="49"/>
      <c r="B13" s="343" t="s">
        <v>8</v>
      </c>
      <c r="C13" s="343"/>
      <c r="D13" s="343"/>
      <c r="F13" s="50"/>
      <c r="G13" s="50"/>
      <c r="I13" s="50"/>
      <c r="J13" s="22"/>
      <c r="K13" s="52"/>
      <c r="L13" s="38"/>
      <c r="M13" s="244"/>
      <c r="N13" s="39"/>
      <c r="O13" s="39"/>
      <c r="P13" s="39"/>
      <c r="Q13" s="39"/>
      <c r="R13" s="207"/>
      <c r="S13"/>
      <c r="T13"/>
      <c r="U13"/>
    </row>
    <row r="14" spans="1:24" ht="12.75">
      <c r="A14" s="49"/>
      <c r="B14" s="300" t="str">
        <f>'UTCM 09 BUDGET'!B19:D19</f>
        <v>Name 1</v>
      </c>
      <c r="C14" s="300"/>
      <c r="D14" s="300"/>
      <c r="F14" s="54" t="e">
        <f>G14/($D$10*174)</f>
        <v>#DIV/0!</v>
      </c>
      <c r="G14" s="55">
        <f>'UTCM 09 BUDGET'!F19+'UTCM 10 BUDGET'!F15+'UTCM 11 BUDGET'!F15</f>
        <v>0</v>
      </c>
      <c r="I14" s="122" t="e">
        <f>J14/($D$10*174)</f>
        <v>#DIV/0!</v>
      </c>
      <c r="J14" s="123">
        <f>'UTCM 09 BUDGET'!G19+'UTCM 10 BUDGET'!G15+'UTCM 11 BUDGET'!G15</f>
        <v>0</v>
      </c>
      <c r="K14" s="57"/>
      <c r="L14" s="58">
        <f>'UTCM 09 BUDGET'!M19+'UTCM 10 BUDGET'!N15+'UTCM 11 BUDGET'!N15</f>
        <v>0</v>
      </c>
      <c r="M14" s="80">
        <f>'UTCM 09 BUDGET'!N19+'UTCM 10 BUDGET'!O15+'UTCM 11 BUDGET'!O15</f>
        <v>0</v>
      </c>
      <c r="N14" s="58">
        <f>'UTCM 09 BUDGET'!O19+'UTCM 10 BUDGET'!P15+'UTCM 11 BUDGET'!P15</f>
        <v>0</v>
      </c>
      <c r="O14" s="58">
        <f>'UTCM 09 BUDGET'!P19+'UTCM 10 BUDGET'!Q15+'UTCM 11 BUDGET'!Q15</f>
        <v>0</v>
      </c>
      <c r="P14" s="58">
        <f>'UTCM 09 BUDGET'!Q19+'UTCM 10 BUDGET'!R15+'UTCM 11 BUDGET'!R15</f>
        <v>0</v>
      </c>
      <c r="Q14" s="58">
        <f>'UTCM 09 BUDGET'!R19+'UTCM 10 BUDGET'!S15+'UTCM 11 BUDGET'!S15</f>
        <v>0</v>
      </c>
      <c r="R14" s="60">
        <f>SUM(M14:Q14)</f>
        <v>0</v>
      </c>
      <c r="S14"/>
      <c r="T14"/>
      <c r="U14"/>
      <c r="V14" s="238"/>
      <c r="W14" s="238"/>
      <c r="X14" s="209"/>
    </row>
    <row r="15" spans="1:24" ht="4.5" customHeight="1">
      <c r="A15" s="49"/>
      <c r="B15" s="342"/>
      <c r="C15" s="342"/>
      <c r="D15" s="342"/>
      <c r="F15" s="54"/>
      <c r="G15" s="55"/>
      <c r="I15" s="124"/>
      <c r="J15" s="125"/>
      <c r="K15" s="64"/>
      <c r="L15" s="38"/>
      <c r="M15" s="244"/>
      <c r="N15" s="39"/>
      <c r="O15" s="39"/>
      <c r="P15" s="39"/>
      <c r="Q15" s="39"/>
      <c r="R15" s="281"/>
      <c r="S15"/>
      <c r="T15"/>
      <c r="U15"/>
      <c r="V15" s="237"/>
      <c r="W15" s="237"/>
      <c r="X15" s="209"/>
    </row>
    <row r="16" spans="1:24" ht="12.75">
      <c r="A16" s="49"/>
      <c r="B16" s="300" t="str">
        <f>'UTCM 09 BUDGET'!B21:D21</f>
        <v>Title</v>
      </c>
      <c r="C16" s="300"/>
      <c r="D16" s="300"/>
      <c r="F16" s="54"/>
      <c r="G16" s="55"/>
      <c r="I16" s="124"/>
      <c r="J16" s="125"/>
      <c r="K16" s="64"/>
      <c r="L16" s="38"/>
      <c r="M16" s="244"/>
      <c r="N16" s="39"/>
      <c r="O16" s="39"/>
      <c r="P16" s="39"/>
      <c r="Q16" s="39"/>
      <c r="R16" s="281"/>
      <c r="S16"/>
      <c r="T16"/>
      <c r="U16"/>
      <c r="V16" s="238"/>
      <c r="W16" s="238"/>
      <c r="X16" s="206"/>
    </row>
    <row r="17" spans="1:24" ht="12.75">
      <c r="A17" s="49"/>
      <c r="B17" s="300" t="str">
        <f>'UTCM 09 BUDGET'!B22:D22</f>
        <v>Name 2</v>
      </c>
      <c r="C17" s="300"/>
      <c r="D17" s="300"/>
      <c r="F17" s="54" t="e">
        <f>G17/($D$10*174)</f>
        <v>#DIV/0!</v>
      </c>
      <c r="G17" s="55">
        <f>'UTCM 09 BUDGET'!F22+'UTCM 10 BUDGET'!F18+'UTCM 11 BUDGET'!F18</f>
        <v>0</v>
      </c>
      <c r="I17" s="124" t="e">
        <f>J17/($D$10*174)</f>
        <v>#DIV/0!</v>
      </c>
      <c r="J17" s="125">
        <f>'UTCM 09 BUDGET'!G22+'UTCM 10 BUDGET'!G18+'UTCM 11 BUDGET'!G18</f>
        <v>0</v>
      </c>
      <c r="K17" s="57"/>
      <c r="L17" s="58">
        <f>'UTCM 09 BUDGET'!M22+'UTCM 10 BUDGET'!N18+'UTCM 11 BUDGET'!N18</f>
        <v>0</v>
      </c>
      <c r="M17" s="80">
        <f>'UTCM 09 BUDGET'!N22+'UTCM 10 BUDGET'!O18+'UTCM 11 BUDGET'!O18</f>
        <v>0</v>
      </c>
      <c r="N17" s="58">
        <f>'UTCM 09 BUDGET'!O22+'UTCM 10 BUDGET'!P18+'UTCM 11 BUDGET'!P18</f>
        <v>0</v>
      </c>
      <c r="O17" s="58">
        <f>'UTCM 09 BUDGET'!P22+'UTCM 10 BUDGET'!Q18+'UTCM 11 BUDGET'!Q18</f>
        <v>0</v>
      </c>
      <c r="P17" s="58">
        <f>'UTCM 09 BUDGET'!Q22+'UTCM 10 BUDGET'!R18+'UTCM 11 BUDGET'!R18</f>
        <v>0</v>
      </c>
      <c r="Q17" s="58">
        <f>'UTCM 09 BUDGET'!R22+'UTCM 10 BUDGET'!S18+'UTCM 11 BUDGET'!S18</f>
        <v>0</v>
      </c>
      <c r="R17" s="60">
        <f>SUM(M17:Q17)</f>
        <v>0</v>
      </c>
      <c r="S17"/>
      <c r="T17"/>
      <c r="U17"/>
      <c r="V17" s="238"/>
      <c r="W17" s="238"/>
      <c r="X17" s="206"/>
    </row>
    <row r="18" spans="1:24" ht="4.5" customHeight="1">
      <c r="A18" s="49"/>
      <c r="B18" s="342"/>
      <c r="C18" s="342"/>
      <c r="D18" s="342"/>
      <c r="F18" s="54"/>
      <c r="G18" s="55"/>
      <c r="I18" s="124"/>
      <c r="J18" s="125"/>
      <c r="K18" s="57"/>
      <c r="L18" s="58"/>
      <c r="M18" s="244"/>
      <c r="N18" s="39"/>
      <c r="O18" s="39"/>
      <c r="P18" s="39"/>
      <c r="Q18" s="39"/>
      <c r="R18" s="281"/>
      <c r="S18"/>
      <c r="T18"/>
      <c r="U18"/>
      <c r="V18" s="237"/>
      <c r="W18" s="237"/>
      <c r="X18" s="209"/>
    </row>
    <row r="19" spans="1:24" ht="12.75">
      <c r="A19" s="49"/>
      <c r="B19" s="300" t="str">
        <f>'UTCM 09 BUDGET'!B24:D24</f>
        <v>Title</v>
      </c>
      <c r="C19" s="300"/>
      <c r="D19" s="300"/>
      <c r="F19" s="54"/>
      <c r="G19" s="55"/>
      <c r="I19" s="124"/>
      <c r="J19" s="125"/>
      <c r="K19" s="64"/>
      <c r="L19" s="38"/>
      <c r="M19" s="244"/>
      <c r="N19" s="39"/>
      <c r="O19" s="39"/>
      <c r="P19" s="39"/>
      <c r="Q19" s="39"/>
      <c r="R19" s="281"/>
      <c r="S19"/>
      <c r="T19"/>
      <c r="U19"/>
      <c r="V19" s="237"/>
      <c r="W19" s="237"/>
      <c r="X19" s="209"/>
    </row>
    <row r="20" spans="1:23" ht="12.75">
      <c r="A20" s="49"/>
      <c r="B20" s="300" t="str">
        <f>'UTCM 09 BUDGET'!B25:D25</f>
        <v>Name 3</v>
      </c>
      <c r="C20" s="300"/>
      <c r="D20" s="300"/>
      <c r="F20" s="54" t="e">
        <f>G20/($D$10*174)</f>
        <v>#DIV/0!</v>
      </c>
      <c r="G20" s="55">
        <f>'UTCM 09 BUDGET'!F25+'UTCM 10 BUDGET'!F21+'UTCM 11 BUDGET'!F21</f>
        <v>0</v>
      </c>
      <c r="I20" s="124" t="e">
        <f>J20/($D$10*174)</f>
        <v>#DIV/0!</v>
      </c>
      <c r="J20" s="125">
        <f>'UTCM 09 BUDGET'!G25+'UTCM 10 BUDGET'!G21+'UTCM 11 BUDGET'!G21</f>
        <v>0</v>
      </c>
      <c r="K20" s="57"/>
      <c r="L20" s="58">
        <f>'UTCM 09 BUDGET'!M25+'UTCM 10 BUDGET'!N21+'UTCM 11 BUDGET'!N21</f>
        <v>0</v>
      </c>
      <c r="M20" s="80">
        <f>'UTCM 09 BUDGET'!N25+'UTCM 10 BUDGET'!O21+'UTCM 11 BUDGET'!O21</f>
        <v>0</v>
      </c>
      <c r="N20" s="58">
        <f>'UTCM 09 BUDGET'!O25+'UTCM 10 BUDGET'!P21+'UTCM 11 BUDGET'!P21</f>
        <v>0</v>
      </c>
      <c r="O20" s="58">
        <f>'UTCM 09 BUDGET'!P25+'UTCM 10 BUDGET'!Q21+'UTCM 11 BUDGET'!Q21</f>
        <v>0</v>
      </c>
      <c r="P20" s="58">
        <f>'UTCM 09 BUDGET'!Q25+'UTCM 10 BUDGET'!R21+'UTCM 11 BUDGET'!R21</f>
        <v>0</v>
      </c>
      <c r="Q20" s="58">
        <f>'UTCM 09 BUDGET'!R25+'UTCM 10 BUDGET'!S21+'UTCM 11 BUDGET'!S21</f>
        <v>0</v>
      </c>
      <c r="R20" s="60">
        <f>SUM(M20:Q20)</f>
        <v>0</v>
      </c>
      <c r="S20"/>
      <c r="T20"/>
      <c r="U20"/>
      <c r="V20" s="215"/>
      <c r="W20" s="215"/>
    </row>
    <row r="21" spans="1:23" ht="4.5" customHeight="1">
      <c r="A21" s="49"/>
      <c r="B21" s="342"/>
      <c r="C21" s="342"/>
      <c r="D21" s="342"/>
      <c r="F21" s="54"/>
      <c r="G21" s="55"/>
      <c r="I21" s="124"/>
      <c r="J21" s="125"/>
      <c r="K21" s="64"/>
      <c r="L21" s="38"/>
      <c r="M21" s="244"/>
      <c r="N21" s="39"/>
      <c r="O21" s="39"/>
      <c r="P21" s="39"/>
      <c r="Q21" s="39"/>
      <c r="R21" s="281"/>
      <c r="S21"/>
      <c r="T21"/>
      <c r="U21"/>
      <c r="V21" s="215"/>
      <c r="W21" s="215"/>
    </row>
    <row r="22" spans="1:23" ht="12.75">
      <c r="A22" s="49"/>
      <c r="B22" s="300" t="str">
        <f>'UTCM 09 BUDGET'!B27:D27</f>
        <v>Title</v>
      </c>
      <c r="C22" s="300"/>
      <c r="D22" s="300"/>
      <c r="F22" s="54"/>
      <c r="G22" s="55"/>
      <c r="I22" s="124"/>
      <c r="J22" s="125"/>
      <c r="K22" s="64"/>
      <c r="L22" s="38"/>
      <c r="M22" s="244"/>
      <c r="N22" s="39"/>
      <c r="O22" s="39"/>
      <c r="P22" s="39"/>
      <c r="Q22" s="39"/>
      <c r="R22" s="281"/>
      <c r="S22"/>
      <c r="T22"/>
      <c r="U22"/>
      <c r="V22" s="215"/>
      <c r="W22" s="215"/>
    </row>
    <row r="23" spans="1:23" ht="12.75">
      <c r="A23" s="49"/>
      <c r="B23" s="300" t="str">
        <f>'UTCM 09 BUDGET'!B28:D28</f>
        <v>Name 4</v>
      </c>
      <c r="C23" s="300"/>
      <c r="D23" s="300"/>
      <c r="F23" s="54" t="e">
        <f>G23/($D$10*174)</f>
        <v>#DIV/0!</v>
      </c>
      <c r="G23" s="55">
        <f>'UTCM 09 BUDGET'!F28+'UTCM 10 BUDGET'!F24+'UTCM 11 BUDGET'!F24</f>
        <v>0</v>
      </c>
      <c r="I23" s="124" t="e">
        <f>J23/($D$10*174)</f>
        <v>#DIV/0!</v>
      </c>
      <c r="J23" s="125">
        <f>'UTCM 09 BUDGET'!G28+'UTCM 10 BUDGET'!G24+'UTCM 11 BUDGET'!G24</f>
        <v>0</v>
      </c>
      <c r="K23" s="57"/>
      <c r="L23" s="58">
        <f>'UTCM 09 BUDGET'!M28+'UTCM 10 BUDGET'!N24+'UTCM 11 BUDGET'!N24</f>
        <v>0</v>
      </c>
      <c r="M23" s="80">
        <f>'UTCM 09 BUDGET'!N28+'UTCM 10 BUDGET'!O24+'UTCM 11 BUDGET'!O24</f>
        <v>0</v>
      </c>
      <c r="N23" s="58">
        <f>'UTCM 09 BUDGET'!O28+'UTCM 10 BUDGET'!P24+'UTCM 11 BUDGET'!P24</f>
        <v>0</v>
      </c>
      <c r="O23" s="58">
        <f>'UTCM 09 BUDGET'!P28+'UTCM 10 BUDGET'!Q24+'UTCM 11 BUDGET'!Q24</f>
        <v>0</v>
      </c>
      <c r="P23" s="58">
        <f>'UTCM 09 BUDGET'!Q28+'UTCM 10 BUDGET'!R24+'UTCM 11 BUDGET'!R24</f>
        <v>0</v>
      </c>
      <c r="Q23" s="58">
        <f>'UTCM 09 BUDGET'!R28+'UTCM 10 BUDGET'!S24+'UTCM 11 BUDGET'!S24</f>
        <v>0</v>
      </c>
      <c r="R23" s="60">
        <f>SUM(M23:Q23)</f>
        <v>0</v>
      </c>
      <c r="S23"/>
      <c r="T23"/>
      <c r="U23"/>
      <c r="V23" s="215"/>
      <c r="W23" s="215"/>
    </row>
    <row r="24" spans="1:23" ht="4.5" customHeight="1">
      <c r="A24" s="49"/>
      <c r="B24" s="342"/>
      <c r="C24" s="342"/>
      <c r="D24" s="342"/>
      <c r="F24" s="54"/>
      <c r="G24" s="55"/>
      <c r="I24" s="124"/>
      <c r="J24" s="125"/>
      <c r="K24" s="64"/>
      <c r="L24" s="38"/>
      <c r="M24" s="244"/>
      <c r="N24" s="39"/>
      <c r="O24" s="39"/>
      <c r="P24" s="39"/>
      <c r="Q24" s="39"/>
      <c r="R24" s="281"/>
      <c r="S24"/>
      <c r="T24"/>
      <c r="U24"/>
      <c r="V24" s="215"/>
      <c r="W24" s="215"/>
    </row>
    <row r="25" spans="1:23" ht="12.75">
      <c r="A25" s="49"/>
      <c r="B25" s="300" t="str">
        <f>'UTCM 09 BUDGET'!B30:D30</f>
        <v>Title</v>
      </c>
      <c r="C25" s="300"/>
      <c r="D25" s="300"/>
      <c r="F25" s="54"/>
      <c r="G25" s="55"/>
      <c r="I25" s="124"/>
      <c r="J25" s="125"/>
      <c r="K25" s="64"/>
      <c r="L25" s="38"/>
      <c r="M25" s="244"/>
      <c r="N25" s="39"/>
      <c r="O25" s="39"/>
      <c r="P25" s="39"/>
      <c r="Q25" s="39"/>
      <c r="R25" s="281"/>
      <c r="S25"/>
      <c r="T25"/>
      <c r="U25"/>
      <c r="V25" s="215"/>
      <c r="W25" s="215"/>
    </row>
    <row r="26" spans="1:23" ht="12.75">
      <c r="A26" s="49"/>
      <c r="B26" s="300" t="str">
        <f>'UTCM 09 BUDGET'!B31:D31</f>
        <v>Name 5</v>
      </c>
      <c r="C26" s="300"/>
      <c r="D26" s="300"/>
      <c r="F26" s="54" t="e">
        <f>G26/($D$10*174)</f>
        <v>#DIV/0!</v>
      </c>
      <c r="G26" s="55">
        <f>'UTCM 09 BUDGET'!F31+'UTCM 10 BUDGET'!F27+'UTCM 11 BUDGET'!F27</f>
        <v>0</v>
      </c>
      <c r="I26" s="124" t="e">
        <f>J26/($D$10*174)</f>
        <v>#DIV/0!</v>
      </c>
      <c r="J26" s="125">
        <f>'UTCM 09 BUDGET'!G31+'UTCM 10 BUDGET'!G27+'UTCM 11 BUDGET'!G27</f>
        <v>0</v>
      </c>
      <c r="K26" s="64"/>
      <c r="L26" s="58">
        <f>'UTCM 09 BUDGET'!M31+'UTCM 10 BUDGET'!N27+'UTCM 11 BUDGET'!N27</f>
        <v>0</v>
      </c>
      <c r="M26" s="80">
        <f>'UTCM 09 BUDGET'!N31+'UTCM 10 BUDGET'!O27+'UTCM 11 BUDGET'!O27</f>
        <v>0</v>
      </c>
      <c r="N26" s="58">
        <f>'UTCM 09 BUDGET'!O31+'UTCM 10 BUDGET'!P27+'UTCM 11 BUDGET'!P27</f>
        <v>0</v>
      </c>
      <c r="O26" s="58">
        <f>'UTCM 09 BUDGET'!P31+'UTCM 10 BUDGET'!Q27+'UTCM 11 BUDGET'!Q27</f>
        <v>0</v>
      </c>
      <c r="P26" s="58">
        <f>'UTCM 09 BUDGET'!Q31+'UTCM 10 BUDGET'!R27+'UTCM 11 BUDGET'!R27</f>
        <v>0</v>
      </c>
      <c r="Q26" s="58">
        <f>'UTCM 09 BUDGET'!R31+'UTCM 10 BUDGET'!S27+'UTCM 11 BUDGET'!S27</f>
        <v>0</v>
      </c>
      <c r="R26" s="60">
        <f>SUM(M26:Q26)</f>
        <v>0</v>
      </c>
      <c r="S26"/>
      <c r="T26"/>
      <c r="U26"/>
      <c r="V26" s="215"/>
      <c r="W26" s="215"/>
    </row>
    <row r="27" spans="1:23" ht="4.5" customHeight="1">
      <c r="A27" s="49"/>
      <c r="B27" s="341"/>
      <c r="C27" s="341"/>
      <c r="D27" s="341"/>
      <c r="F27" s="54"/>
      <c r="G27" s="55"/>
      <c r="I27" s="124"/>
      <c r="J27" s="125"/>
      <c r="K27" s="64"/>
      <c r="L27" s="38"/>
      <c r="M27" s="244"/>
      <c r="N27" s="39"/>
      <c r="O27" s="39"/>
      <c r="P27" s="39"/>
      <c r="Q27" s="39"/>
      <c r="R27" s="281"/>
      <c r="S27"/>
      <c r="T27"/>
      <c r="U27"/>
      <c r="V27" s="215"/>
      <c r="W27" s="215"/>
    </row>
    <row r="28" spans="1:23" ht="12.75">
      <c r="A28" s="49"/>
      <c r="B28" s="300" t="str">
        <f>'UTCM 09 BUDGET'!B33:D33</f>
        <v>Title</v>
      </c>
      <c r="C28" s="300"/>
      <c r="D28" s="300"/>
      <c r="F28" s="54"/>
      <c r="G28" s="55"/>
      <c r="I28" s="124"/>
      <c r="J28" s="125"/>
      <c r="K28" s="64"/>
      <c r="L28" s="38"/>
      <c r="M28" s="244"/>
      <c r="N28" s="39"/>
      <c r="O28" s="39"/>
      <c r="P28" s="39"/>
      <c r="Q28" s="39"/>
      <c r="R28" s="281"/>
      <c r="S28"/>
      <c r="T28"/>
      <c r="U28"/>
      <c r="V28" s="215"/>
      <c r="W28" s="215"/>
    </row>
    <row r="29" spans="1:23" ht="12.75">
      <c r="A29" s="49"/>
      <c r="B29" s="300" t="str">
        <f>'UTCM 09 BUDGET'!B34:D34</f>
        <v>Name 6</v>
      </c>
      <c r="C29" s="300"/>
      <c r="D29" s="300"/>
      <c r="F29" s="54" t="e">
        <f>G29/($D$10*174)</f>
        <v>#DIV/0!</v>
      </c>
      <c r="G29" s="55">
        <f>'UTCM 09 BUDGET'!F34+'UTCM 10 BUDGET'!F30+'UTCM 11 BUDGET'!F30</f>
        <v>0</v>
      </c>
      <c r="I29" s="124" t="e">
        <f>J29/($D$10*174)</f>
        <v>#DIV/0!</v>
      </c>
      <c r="J29" s="125">
        <f>'UTCM 09 BUDGET'!G34+'UTCM 10 BUDGET'!G30+'UTCM 11 BUDGET'!G30</f>
        <v>0</v>
      </c>
      <c r="K29" s="57"/>
      <c r="L29" s="58">
        <f>'UTCM 09 BUDGET'!M34+'UTCM 10 BUDGET'!N30+'UTCM 11 BUDGET'!N30</f>
        <v>0</v>
      </c>
      <c r="M29" s="80">
        <f>'UTCM 09 BUDGET'!N34+'UTCM 10 BUDGET'!O30+'UTCM 11 BUDGET'!O30</f>
        <v>0</v>
      </c>
      <c r="N29" s="58">
        <f>'UTCM 09 BUDGET'!O34+'UTCM 10 BUDGET'!P30+'UTCM 11 BUDGET'!P30</f>
        <v>0</v>
      </c>
      <c r="O29" s="58">
        <f>'UTCM 09 BUDGET'!P34+'UTCM 10 BUDGET'!Q30+'UTCM 11 BUDGET'!Q30</f>
        <v>0</v>
      </c>
      <c r="P29" s="58">
        <f>'UTCM 09 BUDGET'!Q34+'UTCM 10 BUDGET'!R30+'UTCM 11 BUDGET'!R30</f>
        <v>0</v>
      </c>
      <c r="Q29" s="58">
        <f>'UTCM 09 BUDGET'!R34+'UTCM 10 BUDGET'!S30+'UTCM 11 BUDGET'!S30</f>
        <v>0</v>
      </c>
      <c r="R29" s="60">
        <f>SUM(M29:Q29)</f>
        <v>0</v>
      </c>
      <c r="S29"/>
      <c r="T29"/>
      <c r="U29"/>
      <c r="V29" s="215"/>
      <c r="W29" s="215"/>
    </row>
    <row r="30" spans="1:24" ht="4.5" customHeight="1" hidden="1">
      <c r="A30" s="49"/>
      <c r="B30" s="342"/>
      <c r="C30" s="342"/>
      <c r="D30" s="342"/>
      <c r="F30" s="54"/>
      <c r="G30" s="55"/>
      <c r="I30" s="124"/>
      <c r="J30" s="125"/>
      <c r="K30" s="64"/>
      <c r="L30" s="38"/>
      <c r="M30" s="244"/>
      <c r="N30" s="39"/>
      <c r="O30" s="39"/>
      <c r="P30" s="39"/>
      <c r="Q30" s="39"/>
      <c r="R30" s="281"/>
      <c r="S30"/>
      <c r="T30"/>
      <c r="U30"/>
      <c r="V30" s="237"/>
      <c r="W30" s="237"/>
      <c r="X30" s="209"/>
    </row>
    <row r="31" spans="1:24" ht="12.75" hidden="1">
      <c r="A31" s="49"/>
      <c r="B31" s="300" t="str">
        <f>'UTCM 09 BUDGET'!B36:D36</f>
        <v>Title</v>
      </c>
      <c r="C31" s="300"/>
      <c r="D31" s="300"/>
      <c r="F31" s="54"/>
      <c r="G31" s="55"/>
      <c r="I31" s="124"/>
      <c r="J31" s="125"/>
      <c r="K31" s="64"/>
      <c r="L31" s="38"/>
      <c r="M31" s="244"/>
      <c r="N31" s="39"/>
      <c r="O31" s="39"/>
      <c r="P31" s="39"/>
      <c r="Q31" s="39"/>
      <c r="R31" s="281"/>
      <c r="S31"/>
      <c r="T31"/>
      <c r="U31"/>
      <c r="V31" s="238"/>
      <c r="W31" s="238"/>
      <c r="X31" s="206"/>
    </row>
    <row r="32" spans="1:24" ht="12.75" hidden="1">
      <c r="A32" s="49"/>
      <c r="B32" s="300" t="str">
        <f>'UTCM 09 BUDGET'!B37:D37</f>
        <v>Name 7</v>
      </c>
      <c r="C32" s="300"/>
      <c r="D32" s="300"/>
      <c r="F32" s="54" t="e">
        <f>G32/($D$10*174)</f>
        <v>#DIV/0!</v>
      </c>
      <c r="G32" s="55">
        <f>'UTCM 09 BUDGET'!F37+'UTCM 10 BUDGET'!F33+'UTCM 11 BUDGET'!F33</f>
        <v>0</v>
      </c>
      <c r="I32" s="124" t="e">
        <f>J32/($D$10*174)</f>
        <v>#DIV/0!</v>
      </c>
      <c r="J32" s="125">
        <f>'UTCM 09 BUDGET'!G37+'UTCM 10 BUDGET'!G33+'UTCM 11 BUDGET'!G33</f>
        <v>0</v>
      </c>
      <c r="K32" s="57"/>
      <c r="L32" s="58">
        <f>'UTCM 09 BUDGET'!M37+'UTCM 10 BUDGET'!N33+'UTCM 11 BUDGET'!N33</f>
        <v>0</v>
      </c>
      <c r="M32" s="80">
        <f>'UTCM 09 BUDGET'!N37+'UTCM 10 BUDGET'!O33+'UTCM 11 BUDGET'!O33</f>
        <v>0</v>
      </c>
      <c r="N32" s="58">
        <f>'UTCM 09 BUDGET'!O37+'UTCM 10 BUDGET'!P33+'UTCM 11 BUDGET'!P33</f>
        <v>0</v>
      </c>
      <c r="O32" s="58">
        <f>'UTCM 09 BUDGET'!P37+'UTCM 10 BUDGET'!Q33+'UTCM 11 BUDGET'!Q33</f>
        <v>0</v>
      </c>
      <c r="P32" s="58">
        <f>'UTCM 09 BUDGET'!Q37+'UTCM 10 BUDGET'!R33+'UTCM 11 BUDGET'!R33</f>
        <v>0</v>
      </c>
      <c r="Q32" s="58">
        <f>'UTCM 09 BUDGET'!R37+'UTCM 10 BUDGET'!S33+'UTCM 11 BUDGET'!S33</f>
        <v>0</v>
      </c>
      <c r="R32" s="60">
        <f>SUM(M32:Q32)</f>
        <v>0</v>
      </c>
      <c r="S32"/>
      <c r="T32"/>
      <c r="U32"/>
      <c r="V32" s="238"/>
      <c r="W32" s="238"/>
      <c r="X32" s="206"/>
    </row>
    <row r="33" spans="1:24" ht="4.5" customHeight="1" hidden="1">
      <c r="A33" s="49"/>
      <c r="B33" s="342"/>
      <c r="C33" s="342"/>
      <c r="D33" s="342"/>
      <c r="F33" s="54"/>
      <c r="G33" s="55"/>
      <c r="I33" s="124"/>
      <c r="J33" s="125"/>
      <c r="K33" s="57"/>
      <c r="L33" s="58"/>
      <c r="M33" s="244"/>
      <c r="N33" s="39"/>
      <c r="O33" s="39"/>
      <c r="P33" s="39"/>
      <c r="Q33" s="39"/>
      <c r="R33" s="281"/>
      <c r="S33"/>
      <c r="T33"/>
      <c r="U33"/>
      <c r="V33" s="237"/>
      <c r="W33" s="237"/>
      <c r="X33" s="209"/>
    </row>
    <row r="34" spans="1:24" ht="12.75" hidden="1">
      <c r="A34" s="49"/>
      <c r="B34" s="300" t="str">
        <f>'UTCM 09 BUDGET'!B39:D39</f>
        <v>Title</v>
      </c>
      <c r="C34" s="300"/>
      <c r="D34" s="300"/>
      <c r="F34" s="54"/>
      <c r="G34" s="55"/>
      <c r="I34" s="124"/>
      <c r="J34" s="125"/>
      <c r="K34" s="64"/>
      <c r="L34" s="38"/>
      <c r="M34" s="244"/>
      <c r="N34" s="39"/>
      <c r="O34" s="39"/>
      <c r="P34" s="39"/>
      <c r="Q34" s="39"/>
      <c r="R34" s="281"/>
      <c r="S34"/>
      <c r="T34"/>
      <c r="U34"/>
      <c r="V34" s="237"/>
      <c r="W34" s="237"/>
      <c r="X34" s="209"/>
    </row>
    <row r="35" spans="1:23" ht="12.75" hidden="1">
      <c r="A35" s="49"/>
      <c r="B35" s="300" t="str">
        <f>'UTCM 09 BUDGET'!B40:D40</f>
        <v>Name 8</v>
      </c>
      <c r="C35" s="300"/>
      <c r="D35" s="300"/>
      <c r="F35" s="54" t="e">
        <f>G35/($D$10*174)</f>
        <v>#DIV/0!</v>
      </c>
      <c r="G35" s="55">
        <f>'UTCM 09 BUDGET'!F40+'UTCM 10 BUDGET'!F36+'UTCM 11 BUDGET'!F36</f>
        <v>0</v>
      </c>
      <c r="I35" s="124" t="e">
        <f>J35/($D$10*174)</f>
        <v>#DIV/0!</v>
      </c>
      <c r="J35" s="125">
        <f>'UTCM 09 BUDGET'!G40+'UTCM 10 BUDGET'!G36+'UTCM 11 BUDGET'!G36</f>
        <v>0</v>
      </c>
      <c r="K35" s="57"/>
      <c r="L35" s="58">
        <f>'UTCM 09 BUDGET'!M40+'UTCM 10 BUDGET'!N36+'UTCM 11 BUDGET'!N36</f>
        <v>0</v>
      </c>
      <c r="M35" s="80">
        <f>'UTCM 09 BUDGET'!N40+'UTCM 10 BUDGET'!O36+'UTCM 11 BUDGET'!O36</f>
        <v>0</v>
      </c>
      <c r="N35" s="58">
        <f>'UTCM 09 BUDGET'!O40+'UTCM 10 BUDGET'!P36+'UTCM 11 BUDGET'!P36</f>
        <v>0</v>
      </c>
      <c r="O35" s="58">
        <f>'UTCM 09 BUDGET'!P40+'UTCM 10 BUDGET'!Q36+'UTCM 11 BUDGET'!Q36</f>
        <v>0</v>
      </c>
      <c r="P35" s="58">
        <f>'UTCM 09 BUDGET'!Q40+'UTCM 10 BUDGET'!R36+'UTCM 11 BUDGET'!R36</f>
        <v>0</v>
      </c>
      <c r="Q35" s="58">
        <f>'UTCM 09 BUDGET'!R40+'UTCM 10 BUDGET'!S36+'UTCM 11 BUDGET'!S36</f>
        <v>0</v>
      </c>
      <c r="R35" s="60">
        <f>SUM(M35:Q35)</f>
        <v>0</v>
      </c>
      <c r="S35"/>
      <c r="T35"/>
      <c r="U35"/>
      <c r="V35" s="215"/>
      <c r="W35" s="215"/>
    </row>
    <row r="36" spans="1:23" ht="4.5" customHeight="1" hidden="1">
      <c r="A36" s="49"/>
      <c r="B36" s="342"/>
      <c r="C36" s="342"/>
      <c r="D36" s="342"/>
      <c r="F36" s="54"/>
      <c r="G36" s="55"/>
      <c r="I36" s="124"/>
      <c r="J36" s="125"/>
      <c r="K36" s="64"/>
      <c r="L36" s="38"/>
      <c r="M36" s="244"/>
      <c r="N36" s="39"/>
      <c r="O36" s="39"/>
      <c r="P36" s="39"/>
      <c r="Q36" s="39"/>
      <c r="R36" s="281"/>
      <c r="S36"/>
      <c r="T36"/>
      <c r="U36"/>
      <c r="V36" s="215"/>
      <c r="W36" s="215"/>
    </row>
    <row r="37" spans="1:23" ht="12.75" hidden="1">
      <c r="A37" s="49"/>
      <c r="B37" s="300" t="str">
        <f>'UTCM 09 BUDGET'!B42:D42</f>
        <v>Title</v>
      </c>
      <c r="C37" s="300"/>
      <c r="D37" s="300"/>
      <c r="F37" s="54"/>
      <c r="G37" s="55"/>
      <c r="I37" s="124"/>
      <c r="J37" s="125"/>
      <c r="K37" s="64"/>
      <c r="L37" s="38"/>
      <c r="M37" s="244"/>
      <c r="N37" s="39"/>
      <c r="O37" s="39"/>
      <c r="P37" s="39"/>
      <c r="Q37" s="39"/>
      <c r="R37" s="281"/>
      <c r="S37"/>
      <c r="T37"/>
      <c r="U37"/>
      <c r="V37" s="215"/>
      <c r="W37" s="215"/>
    </row>
    <row r="38" spans="1:23" ht="12.75" hidden="1">
      <c r="A38" s="49"/>
      <c r="B38" s="300" t="str">
        <f>'UTCM 09 BUDGET'!B43:D43</f>
        <v>Name 9</v>
      </c>
      <c r="C38" s="300"/>
      <c r="D38" s="300"/>
      <c r="F38" s="54" t="e">
        <f>G38/($D$10*174)</f>
        <v>#DIV/0!</v>
      </c>
      <c r="G38" s="55">
        <f>'UTCM 09 BUDGET'!F43+'UTCM 10 BUDGET'!F39+'UTCM 11 BUDGET'!F39</f>
        <v>0</v>
      </c>
      <c r="I38" s="124" t="e">
        <f>J38/($D$10*174)</f>
        <v>#DIV/0!</v>
      </c>
      <c r="J38" s="125">
        <f>'UTCM 09 BUDGET'!G43+'UTCM 10 BUDGET'!G39+'UTCM 11 BUDGET'!G39</f>
        <v>0</v>
      </c>
      <c r="K38" s="57"/>
      <c r="L38" s="58">
        <f>'UTCM 09 BUDGET'!M43+'UTCM 10 BUDGET'!N39+'UTCM 11 BUDGET'!N39</f>
        <v>0</v>
      </c>
      <c r="M38" s="80">
        <f>'UTCM 09 BUDGET'!N43+'UTCM 10 BUDGET'!O39+'UTCM 11 BUDGET'!O39</f>
        <v>0</v>
      </c>
      <c r="N38" s="58">
        <f>'UTCM 09 BUDGET'!O43+'UTCM 10 BUDGET'!P39+'UTCM 11 BUDGET'!P39</f>
        <v>0</v>
      </c>
      <c r="O38" s="58">
        <f>'UTCM 09 BUDGET'!P43+'UTCM 10 BUDGET'!Q39+'UTCM 11 BUDGET'!Q39</f>
        <v>0</v>
      </c>
      <c r="P38" s="58">
        <f>'UTCM 09 BUDGET'!Q43+'UTCM 10 BUDGET'!R39+'UTCM 11 BUDGET'!R39</f>
        <v>0</v>
      </c>
      <c r="Q38" s="58">
        <f>'UTCM 09 BUDGET'!R43+'UTCM 10 BUDGET'!S39+'UTCM 11 BUDGET'!S39</f>
        <v>0</v>
      </c>
      <c r="R38" s="60">
        <f>SUM(M38:Q38)</f>
        <v>0</v>
      </c>
      <c r="S38"/>
      <c r="T38"/>
      <c r="U38"/>
      <c r="V38" s="215"/>
      <c r="W38" s="215"/>
    </row>
    <row r="39" spans="1:23" ht="4.5" customHeight="1" hidden="1">
      <c r="A39" s="49"/>
      <c r="B39" s="342"/>
      <c r="C39" s="342"/>
      <c r="D39" s="342"/>
      <c r="F39" s="54"/>
      <c r="G39" s="55"/>
      <c r="I39" s="124"/>
      <c r="J39" s="125"/>
      <c r="K39" s="64"/>
      <c r="L39" s="38"/>
      <c r="M39" s="244"/>
      <c r="N39" s="39"/>
      <c r="O39" s="39"/>
      <c r="P39" s="39"/>
      <c r="Q39" s="39"/>
      <c r="R39" s="281"/>
      <c r="S39"/>
      <c r="T39"/>
      <c r="U39"/>
      <c r="V39" s="215"/>
      <c r="W39" s="215"/>
    </row>
    <row r="40" spans="1:23" ht="12.75" hidden="1">
      <c r="A40" s="49"/>
      <c r="B40" s="300" t="str">
        <f>'UTCM 09 BUDGET'!B45:D45</f>
        <v>Title</v>
      </c>
      <c r="C40" s="300"/>
      <c r="D40" s="300"/>
      <c r="F40" s="54"/>
      <c r="G40" s="55"/>
      <c r="I40" s="124"/>
      <c r="J40" s="125"/>
      <c r="K40" s="64"/>
      <c r="L40" s="38"/>
      <c r="M40" s="244"/>
      <c r="N40" s="39"/>
      <c r="O40" s="39"/>
      <c r="P40" s="39"/>
      <c r="Q40" s="39"/>
      <c r="R40" s="281"/>
      <c r="S40"/>
      <c r="T40"/>
      <c r="U40"/>
      <c r="V40" s="215"/>
      <c r="W40" s="215"/>
    </row>
    <row r="41" spans="1:23" ht="12.75" hidden="1">
      <c r="A41" s="49"/>
      <c r="B41" s="300" t="str">
        <f>'UTCM 09 BUDGET'!B46:D46</f>
        <v>Name 10</v>
      </c>
      <c r="C41" s="300"/>
      <c r="D41" s="300"/>
      <c r="F41" s="54" t="e">
        <f>G41/($D$10*174)</f>
        <v>#DIV/0!</v>
      </c>
      <c r="G41" s="55">
        <f>'UTCM 09 BUDGET'!F46+'UTCM 10 BUDGET'!F42+'UTCM 11 BUDGET'!F42</f>
        <v>0</v>
      </c>
      <c r="I41" s="124" t="e">
        <f>J41/($D$10*174)</f>
        <v>#DIV/0!</v>
      </c>
      <c r="J41" s="125">
        <f>'UTCM 09 BUDGET'!G46+'UTCM 10 BUDGET'!G42+'UTCM 11 BUDGET'!G42</f>
        <v>0</v>
      </c>
      <c r="K41" s="64"/>
      <c r="L41" s="58">
        <f>'UTCM 09 BUDGET'!M46+'UTCM 10 BUDGET'!N42+'UTCM 11 BUDGET'!N42</f>
        <v>0</v>
      </c>
      <c r="M41" s="80">
        <f>'UTCM 09 BUDGET'!N46+'UTCM 10 BUDGET'!O42+'UTCM 11 BUDGET'!O42</f>
        <v>0</v>
      </c>
      <c r="N41" s="58">
        <f>'UTCM 09 BUDGET'!O46+'UTCM 10 BUDGET'!P42+'UTCM 11 BUDGET'!P42</f>
        <v>0</v>
      </c>
      <c r="O41" s="58">
        <f>'UTCM 09 BUDGET'!P46+'UTCM 10 BUDGET'!Q42+'UTCM 11 BUDGET'!Q42</f>
        <v>0</v>
      </c>
      <c r="P41" s="58">
        <f>'UTCM 09 BUDGET'!Q46+'UTCM 10 BUDGET'!R42+'UTCM 11 BUDGET'!R42</f>
        <v>0</v>
      </c>
      <c r="Q41" s="58">
        <f>'UTCM 09 BUDGET'!R46+'UTCM 10 BUDGET'!S42+'UTCM 11 BUDGET'!S42</f>
        <v>0</v>
      </c>
      <c r="R41" s="60">
        <f>SUM(M41:Q41)</f>
        <v>0</v>
      </c>
      <c r="S41"/>
      <c r="T41"/>
      <c r="U41"/>
      <c r="V41" s="215"/>
      <c r="W41" s="215"/>
    </row>
    <row r="42" spans="1:23" ht="4.5" customHeight="1" hidden="1">
      <c r="A42" s="49"/>
      <c r="B42" s="341"/>
      <c r="C42" s="341"/>
      <c r="D42" s="341"/>
      <c r="F42" s="54"/>
      <c r="G42" s="55"/>
      <c r="I42" s="124"/>
      <c r="J42" s="125"/>
      <c r="K42" s="64"/>
      <c r="L42" s="38"/>
      <c r="M42" s="244"/>
      <c r="N42" s="39"/>
      <c r="O42" s="39"/>
      <c r="P42" s="39"/>
      <c r="Q42" s="39"/>
      <c r="R42" s="281"/>
      <c r="S42"/>
      <c r="T42"/>
      <c r="U42"/>
      <c r="V42" s="215"/>
      <c r="W42" s="215"/>
    </row>
    <row r="43" spans="1:23" ht="12.75" hidden="1">
      <c r="A43" s="49"/>
      <c r="B43" s="300" t="str">
        <f>'UTCM 09 BUDGET'!B48:D48</f>
        <v>Title</v>
      </c>
      <c r="C43" s="300"/>
      <c r="D43" s="300"/>
      <c r="F43" s="54"/>
      <c r="G43" s="55"/>
      <c r="I43" s="124"/>
      <c r="J43" s="125"/>
      <c r="K43" s="64"/>
      <c r="L43" s="38"/>
      <c r="M43" s="244"/>
      <c r="N43" s="39"/>
      <c r="O43" s="39"/>
      <c r="P43" s="39"/>
      <c r="Q43" s="39"/>
      <c r="R43" s="281"/>
      <c r="S43"/>
      <c r="T43"/>
      <c r="U43"/>
      <c r="V43" s="215"/>
      <c r="W43" s="215"/>
    </row>
    <row r="44" spans="1:23" ht="12.75" hidden="1">
      <c r="A44" s="49"/>
      <c r="B44" s="300" t="str">
        <f>'UTCM 09 BUDGET'!B49:D49</f>
        <v>Name 11</v>
      </c>
      <c r="C44" s="300"/>
      <c r="D44" s="300"/>
      <c r="F44" s="54" t="e">
        <f>G44/($D$10*174)</f>
        <v>#DIV/0!</v>
      </c>
      <c r="G44" s="55">
        <f>'UTCM 09 BUDGET'!F49+'UTCM 10 BUDGET'!F45+'UTCM 11 BUDGET'!F45</f>
        <v>0</v>
      </c>
      <c r="I44" s="124" t="e">
        <f>J44/($D$10*174)</f>
        <v>#DIV/0!</v>
      </c>
      <c r="J44" s="125">
        <f>'UTCM 09 BUDGET'!G49+'UTCM 10 BUDGET'!G45+'UTCM 11 BUDGET'!G45</f>
        <v>0</v>
      </c>
      <c r="K44" s="57"/>
      <c r="L44" s="58">
        <f>'UTCM 09 BUDGET'!M49+'UTCM 10 BUDGET'!N45+'UTCM 11 BUDGET'!N45</f>
        <v>0</v>
      </c>
      <c r="M44" s="80">
        <f>'UTCM 09 BUDGET'!N49+'UTCM 10 BUDGET'!O45+'UTCM 11 BUDGET'!O45</f>
        <v>0</v>
      </c>
      <c r="N44" s="58">
        <f>'UTCM 09 BUDGET'!O49+'UTCM 10 BUDGET'!P45+'UTCM 11 BUDGET'!P45</f>
        <v>0</v>
      </c>
      <c r="O44" s="58">
        <f>'UTCM 09 BUDGET'!P49+'UTCM 10 BUDGET'!Q45+'UTCM 11 BUDGET'!Q45</f>
        <v>0</v>
      </c>
      <c r="P44" s="58">
        <f>'UTCM 09 BUDGET'!Q49+'UTCM 10 BUDGET'!R45+'UTCM 11 BUDGET'!R45</f>
        <v>0</v>
      </c>
      <c r="Q44" s="58">
        <f>'UTCM 09 BUDGET'!R49+'UTCM 10 BUDGET'!S45+'UTCM 11 BUDGET'!S45</f>
        <v>0</v>
      </c>
      <c r="R44" s="60">
        <f>SUM(M44:Q44)</f>
        <v>0</v>
      </c>
      <c r="S44"/>
      <c r="T44"/>
      <c r="U44"/>
      <c r="V44" s="215"/>
      <c r="W44" s="215"/>
    </row>
    <row r="45" spans="1:23" ht="4.5" customHeight="1" hidden="1">
      <c r="A45" s="49"/>
      <c r="B45" s="341"/>
      <c r="C45" s="341"/>
      <c r="D45" s="341"/>
      <c r="F45" s="54"/>
      <c r="G45" s="55"/>
      <c r="I45" s="124"/>
      <c r="J45" s="125"/>
      <c r="K45" s="64"/>
      <c r="L45" s="38"/>
      <c r="M45" s="244"/>
      <c r="N45" s="39"/>
      <c r="O45" s="39"/>
      <c r="P45" s="39"/>
      <c r="Q45" s="39"/>
      <c r="R45" s="281"/>
      <c r="S45"/>
      <c r="T45"/>
      <c r="U45"/>
      <c r="V45" s="215"/>
      <c r="W45" s="215"/>
    </row>
    <row r="46" spans="1:23" ht="12.75" hidden="1">
      <c r="A46" s="49"/>
      <c r="B46" s="300" t="str">
        <f>'UTCM 09 BUDGET'!B51:D51</f>
        <v>Title</v>
      </c>
      <c r="C46" s="300"/>
      <c r="D46" s="300"/>
      <c r="F46" s="54"/>
      <c r="G46" s="55"/>
      <c r="I46" s="124"/>
      <c r="J46" s="125"/>
      <c r="K46" s="64"/>
      <c r="L46" s="38"/>
      <c r="M46" s="244"/>
      <c r="N46" s="39"/>
      <c r="O46" s="39"/>
      <c r="P46" s="39"/>
      <c r="Q46" s="39"/>
      <c r="R46" s="281"/>
      <c r="S46"/>
      <c r="T46"/>
      <c r="U46"/>
      <c r="V46" s="215"/>
      <c r="W46" s="215"/>
    </row>
    <row r="47" spans="1:23" ht="12.75" hidden="1">
      <c r="A47" s="49"/>
      <c r="B47" s="300" t="str">
        <f>'UTCM 09 BUDGET'!B52:D52</f>
        <v>Name 12</v>
      </c>
      <c r="C47" s="300"/>
      <c r="D47" s="300"/>
      <c r="F47" s="54" t="e">
        <f>G47/($D$10*174)</f>
        <v>#DIV/0!</v>
      </c>
      <c r="G47" s="55">
        <f>'UTCM 09 BUDGET'!F52+'UTCM 10 BUDGET'!F48+'UTCM 11 BUDGET'!F48</f>
        <v>0</v>
      </c>
      <c r="I47" s="124" t="e">
        <f>J47/($D$10*174)</f>
        <v>#DIV/0!</v>
      </c>
      <c r="J47" s="125">
        <f>'UTCM 09 BUDGET'!G52+'UTCM 10 BUDGET'!G48+'UTCM 11 BUDGET'!G48</f>
        <v>0</v>
      </c>
      <c r="K47" s="57"/>
      <c r="L47" s="58">
        <f>'UTCM 09 BUDGET'!M52+'UTCM 10 BUDGET'!N48+'UTCM 11 BUDGET'!N48</f>
        <v>0</v>
      </c>
      <c r="M47" s="80">
        <f>'UTCM 09 BUDGET'!N52+'UTCM 10 BUDGET'!O48+'UTCM 11 BUDGET'!O48</f>
        <v>0</v>
      </c>
      <c r="N47" s="58">
        <f>'UTCM 09 BUDGET'!O52+'UTCM 10 BUDGET'!P48+'UTCM 11 BUDGET'!P48</f>
        <v>0</v>
      </c>
      <c r="O47" s="58">
        <f>'UTCM 09 BUDGET'!P52+'UTCM 10 BUDGET'!Q48+'UTCM 11 BUDGET'!Q48</f>
        <v>0</v>
      </c>
      <c r="P47" s="58">
        <f>'UTCM 09 BUDGET'!Q52+'UTCM 10 BUDGET'!R48+'UTCM 11 BUDGET'!R48</f>
        <v>0</v>
      </c>
      <c r="Q47" s="58">
        <f>'UTCM 09 BUDGET'!R52+'UTCM 10 BUDGET'!S48+'UTCM 11 BUDGET'!S48</f>
        <v>0</v>
      </c>
      <c r="R47" s="60">
        <f>SUM(M47:Q47)</f>
        <v>0</v>
      </c>
      <c r="S47"/>
      <c r="T47"/>
      <c r="U47"/>
      <c r="V47" s="215"/>
      <c r="W47" s="215"/>
    </row>
    <row r="48" spans="1:23" ht="4.5" customHeight="1">
      <c r="A48" s="49"/>
      <c r="B48" s="341"/>
      <c r="C48" s="341"/>
      <c r="D48" s="341"/>
      <c r="F48" s="54"/>
      <c r="G48" s="55"/>
      <c r="I48" s="124"/>
      <c r="J48" s="125"/>
      <c r="K48" s="126"/>
      <c r="L48" s="58"/>
      <c r="M48" s="244"/>
      <c r="N48" s="39"/>
      <c r="O48" s="39"/>
      <c r="P48" s="39"/>
      <c r="Q48" s="39"/>
      <c r="R48" s="281"/>
      <c r="S48"/>
      <c r="T48"/>
      <c r="U48"/>
      <c r="V48" s="215"/>
      <c r="W48" s="215"/>
    </row>
    <row r="49" spans="1:23" ht="12.75">
      <c r="A49" s="49"/>
      <c r="B49" s="53" t="s">
        <v>60</v>
      </c>
      <c r="C49" s="41"/>
      <c r="D49" s="41"/>
      <c r="F49" s="54"/>
      <c r="G49" s="55"/>
      <c r="I49" s="124"/>
      <c r="J49" s="125"/>
      <c r="K49" s="126"/>
      <c r="L49" s="58"/>
      <c r="M49" s="244"/>
      <c r="N49" s="39"/>
      <c r="O49" s="39"/>
      <c r="P49" s="39"/>
      <c r="Q49" s="39"/>
      <c r="R49" s="281"/>
      <c r="S49"/>
      <c r="T49"/>
      <c r="U49"/>
      <c r="V49" s="215"/>
      <c r="W49" s="215"/>
    </row>
    <row r="50" spans="1:23" ht="12.75">
      <c r="A50" s="49"/>
      <c r="B50" s="300" t="str">
        <f>'UTCM 09 BUDGET'!B55:D55</f>
        <v>PhD1 - Name or TBN</v>
      </c>
      <c r="C50" s="300"/>
      <c r="D50" s="300"/>
      <c r="F50" s="54" t="e">
        <f>G50/($D$10*174)</f>
        <v>#DIV/0!</v>
      </c>
      <c r="G50" s="55">
        <f>'UTCM 09 BUDGET'!F55+'UTCM 10 BUDGET'!F51+'UTCM 11 BUDGET'!F51</f>
        <v>0</v>
      </c>
      <c r="I50" s="124" t="e">
        <f>J50/($D$10*174)</f>
        <v>#DIV/0!</v>
      </c>
      <c r="J50" s="125">
        <f>'UTCM 09 BUDGET'!G55+'UTCM 10 BUDGET'!G51+'UTCM 11 BUDGET'!G51</f>
        <v>0</v>
      </c>
      <c r="K50" s="57"/>
      <c r="L50" s="58">
        <f>'UTCM 09 BUDGET'!M55+'UTCM 10 BUDGET'!N51+'UTCM 11 BUDGET'!N51</f>
        <v>0</v>
      </c>
      <c r="M50" s="80">
        <f>'UTCM 09 BUDGET'!N55+'UTCM 10 BUDGET'!O51+'UTCM 11 BUDGET'!O51</f>
        <v>0</v>
      </c>
      <c r="N50" s="58">
        <f>'UTCM 09 BUDGET'!O55+'UTCM 10 BUDGET'!P51+'UTCM 11 BUDGET'!P51</f>
        <v>0</v>
      </c>
      <c r="O50" s="58">
        <f>'UTCM 09 BUDGET'!P55+'UTCM 10 BUDGET'!Q51+'UTCM 11 BUDGET'!Q51</f>
        <v>0</v>
      </c>
      <c r="P50" s="58">
        <f>'UTCM 09 BUDGET'!Q55+'UTCM 10 BUDGET'!R51+'UTCM 11 BUDGET'!R51</f>
        <v>0</v>
      </c>
      <c r="Q50" s="58">
        <f>'UTCM 09 BUDGET'!R55+'UTCM 10 BUDGET'!S51+'UTCM 11 BUDGET'!S51</f>
        <v>0</v>
      </c>
      <c r="R50" s="60">
        <f>SUM(M50:Q50)</f>
        <v>0</v>
      </c>
      <c r="S50"/>
      <c r="T50"/>
      <c r="U50"/>
      <c r="V50" s="215"/>
      <c r="W50" s="215"/>
    </row>
    <row r="51" spans="1:23" ht="4.5" customHeight="1">
      <c r="A51" s="49"/>
      <c r="B51" s="341"/>
      <c r="C51" s="341"/>
      <c r="D51" s="341"/>
      <c r="F51" s="54"/>
      <c r="G51" s="55"/>
      <c r="I51" s="124"/>
      <c r="J51" s="125"/>
      <c r="K51" s="126"/>
      <c r="L51" s="58"/>
      <c r="M51" s="244"/>
      <c r="N51" s="39"/>
      <c r="O51" s="39"/>
      <c r="P51" s="39"/>
      <c r="Q51" s="39"/>
      <c r="R51" s="281"/>
      <c r="S51"/>
      <c r="T51"/>
      <c r="U51"/>
      <c r="V51" s="215"/>
      <c r="W51" s="215"/>
    </row>
    <row r="52" spans="1:23" ht="12.75">
      <c r="A52" s="49"/>
      <c r="B52" s="53" t="s">
        <v>60</v>
      </c>
      <c r="C52" s="41"/>
      <c r="D52" s="41"/>
      <c r="F52" s="54"/>
      <c r="G52" s="55"/>
      <c r="I52" s="124"/>
      <c r="J52" s="125"/>
      <c r="K52" s="126"/>
      <c r="L52" s="58"/>
      <c r="M52" s="244"/>
      <c r="N52" s="39"/>
      <c r="O52" s="39"/>
      <c r="P52" s="39"/>
      <c r="Q52" s="39"/>
      <c r="R52" s="281"/>
      <c r="S52"/>
      <c r="T52"/>
      <c r="U52"/>
      <c r="V52" s="215"/>
      <c r="W52" s="215"/>
    </row>
    <row r="53" spans="1:23" ht="12.75">
      <c r="A53" s="49"/>
      <c r="B53" s="300" t="str">
        <f>'UTCM 09 BUDGET'!B58:D58</f>
        <v>PhD2 - Name or TBN</v>
      </c>
      <c r="C53" s="300"/>
      <c r="D53" s="300"/>
      <c r="F53" s="54" t="e">
        <f>G53/($D$10*174)</f>
        <v>#DIV/0!</v>
      </c>
      <c r="G53" s="55">
        <f>'UTCM 09 BUDGET'!F58+'UTCM 10 BUDGET'!F54+'UTCM 11 BUDGET'!F54</f>
        <v>0</v>
      </c>
      <c r="I53" s="124" t="e">
        <f>J53/($D$10*174)</f>
        <v>#DIV/0!</v>
      </c>
      <c r="J53" s="125">
        <f>'UTCM 09 BUDGET'!G58+'UTCM 10 BUDGET'!G54+'UTCM 11 BUDGET'!G54</f>
        <v>0</v>
      </c>
      <c r="K53" s="57"/>
      <c r="L53" s="58">
        <f>'UTCM 09 BUDGET'!M58+'UTCM 10 BUDGET'!N54+'UTCM 11 BUDGET'!N54</f>
        <v>0</v>
      </c>
      <c r="M53" s="80">
        <f>'UTCM 09 BUDGET'!N58+'UTCM 10 BUDGET'!O54+'UTCM 11 BUDGET'!O54</f>
        <v>0</v>
      </c>
      <c r="N53" s="58">
        <f>'UTCM 09 BUDGET'!O58+'UTCM 10 BUDGET'!P54+'UTCM 11 BUDGET'!P54</f>
        <v>0</v>
      </c>
      <c r="O53" s="58">
        <f>'UTCM 09 BUDGET'!P58+'UTCM 10 BUDGET'!Q54+'UTCM 11 BUDGET'!Q54</f>
        <v>0</v>
      </c>
      <c r="P53" s="58">
        <f>'UTCM 09 BUDGET'!Q58+'UTCM 10 BUDGET'!R54+'UTCM 11 BUDGET'!R54</f>
        <v>0</v>
      </c>
      <c r="Q53" s="58">
        <f>'UTCM 09 BUDGET'!R58+'UTCM 10 BUDGET'!S54+'UTCM 11 BUDGET'!S54</f>
        <v>0</v>
      </c>
      <c r="R53" s="60">
        <f>SUM(M53:Q53)</f>
        <v>0</v>
      </c>
      <c r="S53"/>
      <c r="T53"/>
      <c r="U53"/>
      <c r="V53" s="215"/>
      <c r="W53" s="215"/>
    </row>
    <row r="54" spans="1:23" ht="4.5" customHeight="1">
      <c r="A54" s="49"/>
      <c r="B54" s="341"/>
      <c r="C54" s="341"/>
      <c r="D54" s="341"/>
      <c r="F54" s="54"/>
      <c r="G54" s="55"/>
      <c r="I54" s="124"/>
      <c r="J54" s="125"/>
      <c r="K54" s="126"/>
      <c r="L54" s="58"/>
      <c r="M54" s="244"/>
      <c r="N54" s="39"/>
      <c r="O54" s="39"/>
      <c r="P54" s="39"/>
      <c r="Q54" s="39"/>
      <c r="R54" s="281"/>
      <c r="S54"/>
      <c r="T54"/>
      <c r="U54"/>
      <c r="V54" s="215"/>
      <c r="W54" s="215"/>
    </row>
    <row r="55" spans="1:23" ht="12.75">
      <c r="A55" s="49"/>
      <c r="B55" s="53" t="s">
        <v>60</v>
      </c>
      <c r="C55" s="41"/>
      <c r="D55" s="41"/>
      <c r="F55" s="54"/>
      <c r="G55" s="55"/>
      <c r="I55" s="124"/>
      <c r="J55" s="125"/>
      <c r="K55" s="126"/>
      <c r="L55" s="58"/>
      <c r="M55" s="244"/>
      <c r="N55" s="39"/>
      <c r="O55" s="39"/>
      <c r="P55" s="39"/>
      <c r="Q55" s="39"/>
      <c r="R55" s="281"/>
      <c r="S55"/>
      <c r="T55"/>
      <c r="U55"/>
      <c r="V55" s="215"/>
      <c r="W55" s="215"/>
    </row>
    <row r="56" spans="1:23" ht="12.75">
      <c r="A56" s="49"/>
      <c r="B56" s="300" t="str">
        <f>'UTCM 09 BUDGET'!B61:D61</f>
        <v>MS1 - Name or TBN</v>
      </c>
      <c r="C56" s="300"/>
      <c r="D56" s="300"/>
      <c r="F56" s="54" t="e">
        <f>G56/($D$10*174)</f>
        <v>#DIV/0!</v>
      </c>
      <c r="G56" s="55">
        <f>'UTCM 09 BUDGET'!F61+'UTCM 10 BUDGET'!F57+'UTCM 11 BUDGET'!F57</f>
        <v>0</v>
      </c>
      <c r="I56" s="124" t="e">
        <f>J56/($D$10*174)</f>
        <v>#DIV/0!</v>
      </c>
      <c r="J56" s="125">
        <f>'UTCM 09 BUDGET'!G61+'UTCM 10 BUDGET'!G57+'UTCM 11 BUDGET'!G57</f>
        <v>0</v>
      </c>
      <c r="K56" s="57"/>
      <c r="L56" s="58">
        <f>'UTCM 09 BUDGET'!M61+'UTCM 10 BUDGET'!N57+'UTCM 11 BUDGET'!N57</f>
        <v>0</v>
      </c>
      <c r="M56" s="80">
        <f>'UTCM 09 BUDGET'!N61+'UTCM 10 BUDGET'!O57+'UTCM 11 BUDGET'!O57</f>
        <v>0</v>
      </c>
      <c r="N56" s="58">
        <f>'UTCM 09 BUDGET'!O61+'UTCM 10 BUDGET'!P57+'UTCM 11 BUDGET'!P57</f>
        <v>0</v>
      </c>
      <c r="O56" s="58">
        <f>'UTCM 09 BUDGET'!P61+'UTCM 10 BUDGET'!Q57+'UTCM 11 BUDGET'!Q57</f>
        <v>0</v>
      </c>
      <c r="P56" s="58">
        <f>'UTCM 09 BUDGET'!Q61+'UTCM 10 BUDGET'!R57+'UTCM 11 BUDGET'!R57</f>
        <v>0</v>
      </c>
      <c r="Q56" s="58">
        <f>'UTCM 09 BUDGET'!R61+'UTCM 10 BUDGET'!S57+'UTCM 11 BUDGET'!S57</f>
        <v>0</v>
      </c>
      <c r="R56" s="60">
        <f>SUM(M56:Q56)</f>
        <v>0</v>
      </c>
      <c r="S56"/>
      <c r="T56"/>
      <c r="U56"/>
      <c r="V56" s="215"/>
      <c r="W56" s="215"/>
    </row>
    <row r="57" spans="1:23" ht="4.5" customHeight="1">
      <c r="A57" s="49"/>
      <c r="B57" s="341"/>
      <c r="C57" s="341"/>
      <c r="D57" s="341"/>
      <c r="F57" s="54"/>
      <c r="G57" s="55"/>
      <c r="I57" s="124"/>
      <c r="J57" s="125"/>
      <c r="K57" s="126"/>
      <c r="L57" s="58"/>
      <c r="M57" s="244"/>
      <c r="N57" s="39"/>
      <c r="O57" s="39"/>
      <c r="P57" s="39"/>
      <c r="Q57" s="39"/>
      <c r="R57" s="281"/>
      <c r="S57"/>
      <c r="T57"/>
      <c r="U57"/>
      <c r="V57" s="215"/>
      <c r="W57" s="215"/>
    </row>
    <row r="58" spans="1:23" ht="12.75">
      <c r="A58" s="49"/>
      <c r="B58" s="53" t="s">
        <v>60</v>
      </c>
      <c r="C58" s="41"/>
      <c r="D58" s="41"/>
      <c r="F58" s="54"/>
      <c r="G58" s="55"/>
      <c r="I58" s="124"/>
      <c r="J58" s="125"/>
      <c r="K58" s="126"/>
      <c r="L58" s="58"/>
      <c r="M58" s="244"/>
      <c r="N58" s="39"/>
      <c r="O58" s="39"/>
      <c r="P58" s="39"/>
      <c r="Q58" s="39"/>
      <c r="R58" s="281"/>
      <c r="S58"/>
      <c r="T58"/>
      <c r="U58"/>
      <c r="V58" s="215"/>
      <c r="W58" s="215"/>
    </row>
    <row r="59" spans="1:23" ht="12.75">
      <c r="A59" s="49"/>
      <c r="B59" s="300" t="str">
        <f>'UTCM 09 BUDGET'!B64:D64</f>
        <v>MS2 - Name or TBN</v>
      </c>
      <c r="C59" s="300"/>
      <c r="D59" s="300"/>
      <c r="F59" s="54" t="e">
        <f>G59/($D$10*174)</f>
        <v>#DIV/0!</v>
      </c>
      <c r="G59" s="55">
        <f>'UTCM 09 BUDGET'!F64+'UTCM 10 BUDGET'!F60+'UTCM 11 BUDGET'!F60</f>
        <v>0</v>
      </c>
      <c r="I59" s="124" t="e">
        <f>J59/($D$10*174)</f>
        <v>#DIV/0!</v>
      </c>
      <c r="J59" s="125">
        <f>'UTCM 09 BUDGET'!G64+'UTCM 10 BUDGET'!G60+'UTCM 11 BUDGET'!G60</f>
        <v>0</v>
      </c>
      <c r="K59" s="57"/>
      <c r="L59" s="58">
        <f>'UTCM 09 BUDGET'!M64+'UTCM 10 BUDGET'!N60+'UTCM 11 BUDGET'!N60</f>
        <v>0</v>
      </c>
      <c r="M59" s="80">
        <f>'UTCM 09 BUDGET'!N64+'UTCM 10 BUDGET'!O60+'UTCM 11 BUDGET'!O60</f>
        <v>0</v>
      </c>
      <c r="N59" s="58">
        <f>'UTCM 09 BUDGET'!O64+'UTCM 10 BUDGET'!P60+'UTCM 11 BUDGET'!P60</f>
        <v>0</v>
      </c>
      <c r="O59" s="58">
        <f>'UTCM 09 BUDGET'!P64+'UTCM 10 BUDGET'!Q60+'UTCM 11 BUDGET'!Q60</f>
        <v>0</v>
      </c>
      <c r="P59" s="58">
        <f>'UTCM 09 BUDGET'!Q64+'UTCM 10 BUDGET'!R60+'UTCM 11 BUDGET'!R60</f>
        <v>0</v>
      </c>
      <c r="Q59" s="58">
        <f>'UTCM 09 BUDGET'!R64+'UTCM 10 BUDGET'!S60+'UTCM 11 BUDGET'!S60</f>
        <v>0</v>
      </c>
      <c r="R59" s="60">
        <f>SUM(M59:Q59)</f>
        <v>0</v>
      </c>
      <c r="S59"/>
      <c r="T59"/>
      <c r="U59"/>
      <c r="V59" s="215"/>
      <c r="W59" s="215"/>
    </row>
    <row r="60" spans="1:23" ht="4.5" customHeight="1">
      <c r="A60" s="49"/>
      <c r="B60" s="341"/>
      <c r="C60" s="341"/>
      <c r="D60" s="341"/>
      <c r="F60" s="54"/>
      <c r="G60" s="55"/>
      <c r="I60" s="124"/>
      <c r="J60" s="125"/>
      <c r="K60" s="126"/>
      <c r="L60" s="58"/>
      <c r="M60" s="244"/>
      <c r="N60" s="39"/>
      <c r="O60" s="39"/>
      <c r="P60" s="39"/>
      <c r="Q60" s="39"/>
      <c r="R60" s="281"/>
      <c r="S60"/>
      <c r="T60"/>
      <c r="U60"/>
      <c r="V60" s="215"/>
      <c r="W60" s="215"/>
    </row>
    <row r="61" spans="1:23" ht="12.75">
      <c r="A61" s="49"/>
      <c r="B61" s="341" t="s">
        <v>10</v>
      </c>
      <c r="C61" s="341"/>
      <c r="D61" s="341"/>
      <c r="F61" s="54"/>
      <c r="G61" s="55"/>
      <c r="I61" s="124"/>
      <c r="J61" s="125"/>
      <c r="K61" s="126"/>
      <c r="L61" s="58"/>
      <c r="M61" s="244"/>
      <c r="N61" s="39"/>
      <c r="O61" s="39"/>
      <c r="P61" s="39"/>
      <c r="Q61" s="39"/>
      <c r="R61" s="281"/>
      <c r="S61"/>
      <c r="T61"/>
      <c r="U61"/>
      <c r="V61" s="215"/>
      <c r="W61" s="215"/>
    </row>
    <row r="62" spans="1:23" ht="12.75">
      <c r="A62" s="49"/>
      <c r="B62" s="341" t="str">
        <f>'UTCM 09 BUDGET'!B67:D67</f>
        <v>To be named</v>
      </c>
      <c r="C62" s="341"/>
      <c r="D62" s="341"/>
      <c r="F62" s="54" t="e">
        <f>G62/($D$10*174)</f>
        <v>#DIV/0!</v>
      </c>
      <c r="G62" s="55">
        <f>'UTCM 09 BUDGET'!F67+'UTCM 10 BUDGET'!F63+'UTCM 11 BUDGET'!F63</f>
        <v>0</v>
      </c>
      <c r="I62" s="127" t="e">
        <f>J62/($D$10*174)</f>
        <v>#DIV/0!</v>
      </c>
      <c r="J62" s="128">
        <f>'UTCM 09 BUDGET'!G67+'UTCM 10 BUDGET'!G63+'UTCM 11 BUDGET'!G63</f>
        <v>0</v>
      </c>
      <c r="K62" s="57"/>
      <c r="L62" s="58">
        <f>'UTCM 09 BUDGET'!M67+'UTCM 10 BUDGET'!N63+'UTCM 11 BUDGET'!N63</f>
        <v>0</v>
      </c>
      <c r="M62" s="80">
        <f>'UTCM 09 BUDGET'!N67+'UTCM 10 BUDGET'!O63+'UTCM 11 BUDGET'!O63</f>
        <v>0</v>
      </c>
      <c r="N62" s="58">
        <f>'UTCM 09 BUDGET'!O67+'UTCM 10 BUDGET'!P63+'UTCM 11 BUDGET'!P63</f>
        <v>0</v>
      </c>
      <c r="O62" s="58">
        <f>'UTCM 09 BUDGET'!P67+'UTCM 10 BUDGET'!Q63+'UTCM 11 BUDGET'!Q63</f>
        <v>0</v>
      </c>
      <c r="P62" s="58">
        <f>'UTCM 09 BUDGET'!Q67+'UTCM 10 BUDGET'!R63+'UTCM 11 BUDGET'!R63</f>
        <v>0</v>
      </c>
      <c r="Q62" s="58">
        <f>'UTCM 09 BUDGET'!R67+'UTCM 10 BUDGET'!S63+'UTCM 11 BUDGET'!S63</f>
        <v>0</v>
      </c>
      <c r="R62" s="60">
        <f>SUM(M62:Q62)</f>
        <v>0</v>
      </c>
      <c r="S62"/>
      <c r="T62"/>
      <c r="U62"/>
      <c r="V62" s="215"/>
      <c r="W62" s="215"/>
    </row>
    <row r="63" spans="1:26" ht="18.75" customHeight="1" thickBot="1">
      <c r="A63" s="65"/>
      <c r="B63" s="35"/>
      <c r="C63" s="34" t="s">
        <v>12</v>
      </c>
      <c r="D63" s="35"/>
      <c r="E63" s="66"/>
      <c r="F63" s="66"/>
      <c r="G63" s="35"/>
      <c r="H63" s="67"/>
      <c r="I63" s="178"/>
      <c r="J63" s="179"/>
      <c r="K63" s="68"/>
      <c r="L63" s="69">
        <f>'UTCM 09 BUDGET'!M68+'UTCM 10 BUDGET'!N64+'UTCM 11 BUDGET'!N64</f>
        <v>0</v>
      </c>
      <c r="M63" s="69">
        <f>'UTCM 09 BUDGET'!N68+'UTCM 10 BUDGET'!O64+'UTCM 11 BUDGET'!O64</f>
        <v>0</v>
      </c>
      <c r="N63" s="69">
        <f>'UTCM 09 BUDGET'!O68+'UTCM 10 BUDGET'!P64+'UTCM 11 BUDGET'!P64</f>
        <v>0</v>
      </c>
      <c r="O63" s="69">
        <f>'UTCM 09 BUDGET'!P68+'UTCM 10 BUDGET'!Q64+'UTCM 11 BUDGET'!Q64</f>
        <v>0</v>
      </c>
      <c r="P63" s="69">
        <f>'UTCM 09 BUDGET'!Q68+'UTCM 10 BUDGET'!R64+'UTCM 11 BUDGET'!R64</f>
        <v>0</v>
      </c>
      <c r="Q63" s="69">
        <f>'UTCM 09 BUDGET'!R68+'UTCM 10 BUDGET'!S64+'UTCM 11 BUDGET'!S64</f>
        <v>0</v>
      </c>
      <c r="R63" s="285">
        <f>SUM(M63:Q63)</f>
        <v>0</v>
      </c>
      <c r="S63"/>
      <c r="T63"/>
      <c r="U63"/>
      <c r="V63" s="237"/>
      <c r="W63" s="237"/>
      <c r="X63" s="209"/>
      <c r="Y63" s="209"/>
      <c r="Z63" s="209"/>
    </row>
    <row r="64" spans="1:23" ht="19.5" customHeight="1">
      <c r="A64" s="30" t="s">
        <v>84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38"/>
      <c r="M64" s="244"/>
      <c r="N64" s="39"/>
      <c r="O64" s="39"/>
      <c r="P64" s="39"/>
      <c r="Q64" s="39"/>
      <c r="R64" s="207"/>
      <c r="S64"/>
      <c r="T64"/>
      <c r="U64"/>
      <c r="V64" s="215"/>
      <c r="W64" s="215"/>
    </row>
    <row r="65" spans="1:23" ht="12.75" customHeight="1">
      <c r="A65" s="49">
        <v>1</v>
      </c>
      <c r="B65" s="19" t="s">
        <v>13</v>
      </c>
      <c r="C65" s="19"/>
      <c r="D65" s="19"/>
      <c r="E65" s="19"/>
      <c r="F65" s="19"/>
      <c r="G65" s="19"/>
      <c r="H65" s="19"/>
      <c r="I65" s="19"/>
      <c r="J65" s="60">
        <f>'UTCM 09 BUDGET'!L70+'UTCM 10 BUDGET'!L66+'UTCM 11 BUDGET'!L66</f>
        <v>0</v>
      </c>
      <c r="K65" s="19"/>
      <c r="L65" s="38"/>
      <c r="M65" s="244"/>
      <c r="N65" s="39"/>
      <c r="O65" s="39"/>
      <c r="P65" s="39"/>
      <c r="Q65" s="39"/>
      <c r="R65" s="207"/>
      <c r="S65"/>
      <c r="T65"/>
      <c r="U65"/>
      <c r="V65" s="215"/>
      <c r="W65" s="215"/>
    </row>
    <row r="66" spans="1:24" ht="12.75" customHeight="1" hidden="1">
      <c r="A66" s="49"/>
      <c r="B66" s="71" t="s">
        <v>162</v>
      </c>
      <c r="C66" s="19"/>
      <c r="D66" s="19"/>
      <c r="E66" s="19"/>
      <c r="F66" s="19"/>
      <c r="G66" s="19"/>
      <c r="H66" s="19"/>
      <c r="I66" s="19"/>
      <c r="J66" s="19"/>
      <c r="K66" s="19"/>
      <c r="L66" s="38"/>
      <c r="M66" s="244"/>
      <c r="N66" s="39"/>
      <c r="O66" s="39"/>
      <c r="P66" s="39"/>
      <c r="Q66" s="39"/>
      <c r="R66" s="207"/>
      <c r="S66"/>
      <c r="T66"/>
      <c r="U66"/>
      <c r="V66" s="237"/>
      <c r="W66" s="237"/>
      <c r="X66" s="209"/>
    </row>
    <row r="67" spans="1:24" ht="12.75" customHeight="1" hidden="1">
      <c r="A67" s="49"/>
      <c r="B67" s="19"/>
      <c r="C67" s="71" t="s">
        <v>54</v>
      </c>
      <c r="D67" s="19"/>
      <c r="E67" s="19"/>
      <c r="F67" s="19"/>
      <c r="G67" s="19"/>
      <c r="H67" s="72"/>
      <c r="I67" s="60">
        <f>'UTCM 09 BUDGET'!K72+'UTCM 10 BUDGET'!K68+'UTCM 11 BUDGET'!K68</f>
        <v>0</v>
      </c>
      <c r="J67" s="60"/>
      <c r="K67" s="72"/>
      <c r="L67" s="80"/>
      <c r="M67" s="80">
        <f>'UTCM 09 BUDGET'!N72+'UTCM 10 BUDGET'!O68+'UTCM 11 BUDGET'!O68</f>
        <v>0</v>
      </c>
      <c r="N67" s="80">
        <f>'UTCM 09 BUDGET'!O72+'UTCM 10 BUDGET'!P68+'UTCM 11 BUDGET'!P68</f>
        <v>0</v>
      </c>
      <c r="O67" s="80">
        <f>'UTCM 09 BUDGET'!P72+'UTCM 10 BUDGET'!Q68+'UTCM 11 BUDGET'!Q68</f>
        <v>0</v>
      </c>
      <c r="P67" s="80">
        <f>'UTCM 09 BUDGET'!Q72+'UTCM 10 BUDGET'!R68+'UTCM 11 BUDGET'!R68</f>
        <v>0</v>
      </c>
      <c r="Q67" s="80">
        <f>'UTCM 09 BUDGET'!R72+'UTCM 10 BUDGET'!S68+'UTCM 11 BUDGET'!S68</f>
        <v>0</v>
      </c>
      <c r="R67" s="203">
        <f>SUM(M67:Q67)</f>
        <v>0</v>
      </c>
      <c r="S67"/>
      <c r="T67"/>
      <c r="U67"/>
      <c r="V67" s="237"/>
      <c r="W67" s="237"/>
      <c r="X67" s="209"/>
    </row>
    <row r="68" spans="1:23" ht="12.75" customHeight="1" hidden="1">
      <c r="A68" s="49"/>
      <c r="B68" s="19"/>
      <c r="C68" s="71" t="s">
        <v>161</v>
      </c>
      <c r="D68" s="19"/>
      <c r="E68" s="19"/>
      <c r="F68" s="19"/>
      <c r="G68" s="19"/>
      <c r="H68" s="73"/>
      <c r="I68" s="129">
        <f>'UTCM 09 BUDGET'!K73+'UTCM 10 BUDGET'!K69+'UTCM 11 BUDGET'!K69</f>
        <v>0</v>
      </c>
      <c r="J68" s="130"/>
      <c r="K68" s="74"/>
      <c r="L68" s="80"/>
      <c r="M68" s="80">
        <f>'UTCM 09 BUDGET'!N73+'UTCM 10 BUDGET'!O69+'UTCM 11 BUDGET'!O69</f>
        <v>0</v>
      </c>
      <c r="N68" s="80">
        <f>'UTCM 09 BUDGET'!O73+'UTCM 10 BUDGET'!P69+'UTCM 11 BUDGET'!P69</f>
        <v>0</v>
      </c>
      <c r="O68" s="80">
        <f>'UTCM 09 BUDGET'!P73+'UTCM 10 BUDGET'!Q69+'UTCM 11 BUDGET'!Q69</f>
        <v>0</v>
      </c>
      <c r="P68" s="80">
        <f>'UTCM 09 BUDGET'!Q73+'UTCM 10 BUDGET'!R69+'UTCM 11 BUDGET'!R69</f>
        <v>0</v>
      </c>
      <c r="Q68" s="80">
        <f>'UTCM 09 BUDGET'!R73+'UTCM 10 BUDGET'!S69+'UTCM 11 BUDGET'!S69</f>
        <v>0</v>
      </c>
      <c r="R68" s="203">
        <f>SUM(M68:Q68)</f>
        <v>0</v>
      </c>
      <c r="S68"/>
      <c r="T68"/>
      <c r="U68"/>
      <c r="V68" s="215"/>
      <c r="W68" s="215"/>
    </row>
    <row r="69" spans="1:23" ht="12.75" customHeight="1">
      <c r="A69" s="49">
        <v>2</v>
      </c>
      <c r="B69" s="19" t="s">
        <v>14</v>
      </c>
      <c r="C69" s="19"/>
      <c r="D69" s="19"/>
      <c r="E69" s="19"/>
      <c r="F69" s="19"/>
      <c r="G69" s="19"/>
      <c r="H69" s="19"/>
      <c r="I69" s="131"/>
      <c r="J69" s="129">
        <f>'UTCM 09 BUDGET'!L74+'UTCM 10 BUDGET'!L70+'UTCM 11 BUDGET'!L70</f>
        <v>0</v>
      </c>
      <c r="K69" s="19"/>
      <c r="L69" s="38"/>
      <c r="M69" s="244"/>
      <c r="N69" s="39"/>
      <c r="O69" s="39"/>
      <c r="P69" s="39"/>
      <c r="Q69" s="39"/>
      <c r="R69" s="207"/>
      <c r="S69"/>
      <c r="T69"/>
      <c r="U69"/>
      <c r="V69" s="215"/>
      <c r="W69" s="215"/>
    </row>
    <row r="70" spans="1:23" ht="12.75" customHeight="1" hidden="1">
      <c r="A70" s="49"/>
      <c r="B70" s="19" t="s">
        <v>15</v>
      </c>
      <c r="C70" s="19"/>
      <c r="D70" s="19"/>
      <c r="E70" s="19"/>
      <c r="F70" s="19"/>
      <c r="G70" s="19"/>
      <c r="H70" s="19"/>
      <c r="I70" s="131"/>
      <c r="J70" s="131"/>
      <c r="K70" s="19"/>
      <c r="L70" s="38"/>
      <c r="M70" s="244"/>
      <c r="N70" s="39"/>
      <c r="O70" s="39"/>
      <c r="P70" s="39"/>
      <c r="Q70" s="39"/>
      <c r="R70" s="207"/>
      <c r="S70"/>
      <c r="T70"/>
      <c r="U70"/>
      <c r="V70" s="215"/>
      <c r="W70" s="215"/>
    </row>
    <row r="71" spans="1:23" ht="12.75" customHeight="1" hidden="1">
      <c r="A71" s="49"/>
      <c r="C71" s="71" t="s">
        <v>56</v>
      </c>
      <c r="D71" s="19"/>
      <c r="E71" s="19"/>
      <c r="F71" s="19"/>
      <c r="G71" s="19" t="s">
        <v>16</v>
      </c>
      <c r="I71" s="60">
        <f>'UTCM 09 BUDGET'!K76+'UTCM 10 BUDGET'!K72+'UTCM 11 BUDGET'!K72</f>
        <v>0</v>
      </c>
      <c r="J71" s="60"/>
      <c r="K71" s="72"/>
      <c r="L71" s="58"/>
      <c r="M71" s="80">
        <f>'UTCM 09 BUDGET'!N76+'UTCM 10 BUDGET'!O72+'UTCM 11 BUDGET'!O72</f>
        <v>0</v>
      </c>
      <c r="N71" s="80">
        <f>'UTCM 09 BUDGET'!O76+'UTCM 10 BUDGET'!P72+'UTCM 11 BUDGET'!P72</f>
        <v>0</v>
      </c>
      <c r="O71" s="80">
        <f>'UTCM 09 BUDGET'!P76+'UTCM 10 BUDGET'!Q72+'UTCM 11 BUDGET'!Q72</f>
        <v>0</v>
      </c>
      <c r="P71" s="80">
        <f>'UTCM 09 BUDGET'!Q76+'UTCM 10 BUDGET'!R72+'UTCM 11 BUDGET'!R72</f>
        <v>0</v>
      </c>
      <c r="Q71" s="80">
        <f>'UTCM 09 BUDGET'!R76+'UTCM 10 BUDGET'!S72+'UTCM 11 BUDGET'!S72</f>
        <v>0</v>
      </c>
      <c r="R71" s="203">
        <f>SUM(M71:Q71)</f>
        <v>0</v>
      </c>
      <c r="S71"/>
      <c r="T71"/>
      <c r="U71"/>
      <c r="V71" s="215"/>
      <c r="W71" s="215"/>
    </row>
    <row r="72" spans="1:23" ht="12.75" customHeight="1" hidden="1">
      <c r="A72" s="49"/>
      <c r="B72" s="19"/>
      <c r="C72" s="71" t="s">
        <v>55</v>
      </c>
      <c r="D72" s="19"/>
      <c r="E72" s="19"/>
      <c r="F72" s="19"/>
      <c r="G72" s="19"/>
      <c r="H72" s="19"/>
      <c r="I72" s="129">
        <f>'UTCM 09 BUDGET'!K77+'UTCM 10 BUDGET'!K73+'UTCM 11 BUDGET'!K73</f>
        <v>0</v>
      </c>
      <c r="J72" s="130"/>
      <c r="K72" s="74"/>
      <c r="L72" s="58"/>
      <c r="M72" s="132">
        <f>'UTCM 09 BUDGET'!N77+'UTCM 10 BUDGET'!O73+'UTCM 11 BUDGET'!O73</f>
        <v>0</v>
      </c>
      <c r="N72" s="132">
        <f>'UTCM 09 BUDGET'!O77+'UTCM 10 BUDGET'!P73+'UTCM 11 BUDGET'!P73</f>
        <v>0</v>
      </c>
      <c r="O72" s="132">
        <f>'UTCM 09 BUDGET'!P77+'UTCM 10 BUDGET'!Q73+'UTCM 11 BUDGET'!Q73</f>
        <v>0</v>
      </c>
      <c r="P72" s="132">
        <f>'UTCM 09 BUDGET'!Q77+'UTCM 10 BUDGET'!R73+'UTCM 11 BUDGET'!R73</f>
        <v>0</v>
      </c>
      <c r="Q72" s="132">
        <f>'UTCM 09 BUDGET'!R77+'UTCM 10 BUDGET'!S73+'UTCM 11 BUDGET'!S73</f>
        <v>0</v>
      </c>
      <c r="R72" s="203">
        <f>SUM(M72:Q72)</f>
        <v>0</v>
      </c>
      <c r="S72"/>
      <c r="T72"/>
      <c r="U72"/>
      <c r="V72" s="215"/>
      <c r="W72" s="215"/>
    </row>
    <row r="73" spans="1:42" s="61" customFormat="1" ht="12.75" customHeight="1">
      <c r="A73" s="78"/>
      <c r="C73" s="53" t="s">
        <v>61</v>
      </c>
      <c r="D73" s="41"/>
      <c r="E73" s="41"/>
      <c r="F73" s="41"/>
      <c r="G73" s="41"/>
      <c r="H73" s="41"/>
      <c r="I73" s="41"/>
      <c r="J73" s="79"/>
      <c r="K73" s="79"/>
      <c r="L73" s="80">
        <f>'UTCM 09 BUDGET'!M78+'UTCM 10 BUDGET'!N74+'UTCM 11 BUDGET'!N74</f>
        <v>0</v>
      </c>
      <c r="M73" s="80">
        <f>'UTCM 09 BUDGET'!N78+'UTCM 10 BUDGET'!O74+'UTCM 11 BUDGET'!O74</f>
        <v>0</v>
      </c>
      <c r="N73" s="80">
        <f>'UTCM 09 BUDGET'!O78+'UTCM 10 BUDGET'!P74+'UTCM 11 BUDGET'!P74</f>
        <v>0</v>
      </c>
      <c r="O73" s="80">
        <f>'UTCM 09 BUDGET'!P78+'UTCM 10 BUDGET'!Q74+'UTCM 11 BUDGET'!Q74</f>
        <v>0</v>
      </c>
      <c r="P73" s="80">
        <f>'UTCM 09 BUDGET'!Q78+'UTCM 10 BUDGET'!R74+'UTCM 11 BUDGET'!R74</f>
        <v>0</v>
      </c>
      <c r="Q73" s="80">
        <f>'UTCM 09 BUDGET'!R78+'UTCM 10 BUDGET'!S74+'UTCM 11 BUDGET'!S74</f>
        <v>0</v>
      </c>
      <c r="R73" s="82">
        <f aca="true" t="shared" si="0" ref="R73:R80">SUM(M73:Q73)</f>
        <v>0</v>
      </c>
      <c r="S73"/>
      <c r="T73"/>
      <c r="U73"/>
      <c r="V73" s="237"/>
      <c r="W73" s="237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</row>
    <row r="74" spans="1:24" ht="12.75" customHeight="1">
      <c r="A74" s="49">
        <v>3</v>
      </c>
      <c r="B74" s="71" t="s">
        <v>93</v>
      </c>
      <c r="C74" s="19"/>
      <c r="D74" s="19"/>
      <c r="E74" s="19"/>
      <c r="F74" s="19"/>
      <c r="G74" s="19"/>
      <c r="H74" s="19"/>
      <c r="I74" s="19"/>
      <c r="J74" s="83"/>
      <c r="K74" s="83"/>
      <c r="L74" s="80">
        <f>'UTCM 09 BUDGET'!M79+'UTCM 10 BUDGET'!N75+'UTCM 11 BUDGET'!N75</f>
        <v>0</v>
      </c>
      <c r="M74" s="246">
        <f>'UTCM 09 BUDGET'!N79+'UTCM 10 BUDGET'!O75+'UTCM 11 BUDGET'!O75</f>
        <v>0</v>
      </c>
      <c r="N74" s="59">
        <f>'UTCM 09 BUDGET'!O79+'UTCM 10 BUDGET'!P75+'UTCM 11 BUDGET'!P75</f>
        <v>0</v>
      </c>
      <c r="O74" s="59">
        <f>'UTCM 09 BUDGET'!P79+'UTCM 10 BUDGET'!Q75+'UTCM 11 BUDGET'!Q75</f>
        <v>0</v>
      </c>
      <c r="P74" s="59">
        <f>'UTCM 09 BUDGET'!Q79+'UTCM 10 BUDGET'!R75+'UTCM 11 BUDGET'!R75</f>
        <v>0</v>
      </c>
      <c r="Q74" s="59">
        <f>'UTCM 09 BUDGET'!R79+'UTCM 10 BUDGET'!S75+'UTCM 11 BUDGET'!S75</f>
        <v>0</v>
      </c>
      <c r="R74" s="82">
        <f t="shared" si="0"/>
        <v>0</v>
      </c>
      <c r="S74"/>
      <c r="T74"/>
      <c r="U74"/>
      <c r="V74" s="237"/>
      <c r="W74" s="237"/>
      <c r="X74" s="209"/>
    </row>
    <row r="75" spans="1:24" ht="12.75" customHeight="1" hidden="1">
      <c r="A75" s="49"/>
      <c r="B75" s="71"/>
      <c r="C75" s="300" t="str">
        <f>B14</f>
        <v>Name 1</v>
      </c>
      <c r="D75" s="300"/>
      <c r="E75" s="300"/>
      <c r="F75" s="300"/>
      <c r="G75" s="300"/>
      <c r="H75" s="19"/>
      <c r="I75" s="158">
        <f>'UTCM 09 BUDGET'!K80+'UTCM 10 BUDGET'!K76+'UTCM 11 BUDGET'!K76</f>
        <v>0</v>
      </c>
      <c r="K75" s="84" t="s">
        <v>51</v>
      </c>
      <c r="L75" s="159"/>
      <c r="M75" s="80">
        <f>'UTCM 09 BUDGET'!N80+'UTCM 10 BUDGET'!O76+'UTCM 11 BUDGET'!O76</f>
        <v>0</v>
      </c>
      <c r="N75" s="80">
        <f>'UTCM 09 BUDGET'!O80+'UTCM 10 BUDGET'!P76+'UTCM 11 BUDGET'!P76</f>
        <v>0</v>
      </c>
      <c r="O75" s="80">
        <f>'UTCM 09 BUDGET'!P80+'UTCM 10 BUDGET'!Q76+'UTCM 11 BUDGET'!Q76</f>
        <v>0</v>
      </c>
      <c r="P75" s="80">
        <f>'UTCM 09 BUDGET'!Q80+'UTCM 10 BUDGET'!R76+'UTCM 11 BUDGET'!R76</f>
        <v>0</v>
      </c>
      <c r="Q75" s="80">
        <f>'UTCM 09 BUDGET'!R80+'UTCM 10 BUDGET'!S76+'UTCM 11 BUDGET'!S76</f>
        <v>0</v>
      </c>
      <c r="R75" s="82">
        <f t="shared" si="0"/>
        <v>0</v>
      </c>
      <c r="S75" s="239"/>
      <c r="T75" s="237"/>
      <c r="U75" s="237"/>
      <c r="V75" s="237"/>
      <c r="W75" s="237"/>
      <c r="X75" s="209"/>
    </row>
    <row r="76" spans="1:24" ht="12.75" customHeight="1" hidden="1">
      <c r="A76" s="49"/>
      <c r="B76" s="71"/>
      <c r="C76" s="300" t="str">
        <f>B17</f>
        <v>Name 2</v>
      </c>
      <c r="D76" s="300"/>
      <c r="E76" s="300"/>
      <c r="F76" s="300"/>
      <c r="G76" s="300"/>
      <c r="H76" s="19"/>
      <c r="I76" s="158">
        <f>'UTCM 09 BUDGET'!K81+'UTCM 10 BUDGET'!K77+'UTCM 11 BUDGET'!K77</f>
        <v>0</v>
      </c>
      <c r="K76" s="84" t="s">
        <v>51</v>
      </c>
      <c r="L76" s="159"/>
      <c r="M76" s="80">
        <f>'UTCM 09 BUDGET'!N81+'UTCM 10 BUDGET'!O77+'UTCM 11 BUDGET'!O77</f>
        <v>0</v>
      </c>
      <c r="N76" s="80">
        <f>'UTCM 09 BUDGET'!O81+'UTCM 10 BUDGET'!P77+'UTCM 11 BUDGET'!P77</f>
        <v>0</v>
      </c>
      <c r="O76" s="80">
        <f>'UTCM 09 BUDGET'!P81+'UTCM 10 BUDGET'!Q77+'UTCM 11 BUDGET'!Q77</f>
        <v>0</v>
      </c>
      <c r="P76" s="80">
        <f>'UTCM 09 BUDGET'!Q81+'UTCM 10 BUDGET'!R77+'UTCM 11 BUDGET'!R77</f>
        <v>0</v>
      </c>
      <c r="Q76" s="80">
        <f>'UTCM 09 BUDGET'!R81+'UTCM 10 BUDGET'!S77+'UTCM 11 BUDGET'!S77</f>
        <v>0</v>
      </c>
      <c r="R76" s="82">
        <f t="shared" si="0"/>
        <v>0</v>
      </c>
      <c r="S76" s="239"/>
      <c r="T76" s="237"/>
      <c r="U76" s="237"/>
      <c r="V76" s="237"/>
      <c r="W76" s="237"/>
      <c r="X76" s="209"/>
    </row>
    <row r="77" spans="1:24" ht="12.75" customHeight="1" hidden="1">
      <c r="A77" s="49"/>
      <c r="B77" s="71"/>
      <c r="C77" s="300" t="str">
        <f>B20</f>
        <v>Name 3</v>
      </c>
      <c r="D77" s="300"/>
      <c r="E77" s="300"/>
      <c r="F77" s="300"/>
      <c r="G77" s="300"/>
      <c r="H77" s="19"/>
      <c r="I77" s="158">
        <f>'UTCM 09 BUDGET'!K82+'UTCM 10 BUDGET'!K78+'UTCM 11 BUDGET'!K78</f>
        <v>0</v>
      </c>
      <c r="K77" s="84" t="s">
        <v>51</v>
      </c>
      <c r="L77" s="159"/>
      <c r="M77" s="80">
        <f>'UTCM 09 BUDGET'!N82+'UTCM 10 BUDGET'!O78+'UTCM 11 BUDGET'!O78</f>
        <v>0</v>
      </c>
      <c r="N77" s="80">
        <f>'UTCM 09 BUDGET'!O82+'UTCM 10 BUDGET'!P78+'UTCM 11 BUDGET'!P78</f>
        <v>0</v>
      </c>
      <c r="O77" s="80">
        <f>'UTCM 09 BUDGET'!P82+'UTCM 10 BUDGET'!Q78+'UTCM 11 BUDGET'!Q78</f>
        <v>0</v>
      </c>
      <c r="P77" s="80">
        <f>'UTCM 09 BUDGET'!Q82+'UTCM 10 BUDGET'!R78+'UTCM 11 BUDGET'!R78</f>
        <v>0</v>
      </c>
      <c r="Q77" s="80">
        <f>'UTCM 09 BUDGET'!R82+'UTCM 10 BUDGET'!S78+'UTCM 11 BUDGET'!S78</f>
        <v>0</v>
      </c>
      <c r="R77" s="82">
        <f t="shared" si="0"/>
        <v>0</v>
      </c>
      <c r="S77" s="239"/>
      <c r="T77" s="237"/>
      <c r="U77" s="237"/>
      <c r="V77" s="237"/>
      <c r="W77" s="237"/>
      <c r="X77" s="209"/>
    </row>
    <row r="78" spans="1:24" ht="12.75" customHeight="1" hidden="1">
      <c r="A78" s="49"/>
      <c r="B78" s="71"/>
      <c r="C78" s="300" t="str">
        <f>B23</f>
        <v>Name 4</v>
      </c>
      <c r="D78" s="300"/>
      <c r="E78" s="300"/>
      <c r="F78" s="300"/>
      <c r="G78" s="300"/>
      <c r="H78" s="19"/>
      <c r="I78" s="158">
        <f>'UTCM 09 BUDGET'!K83+'UTCM 10 BUDGET'!K79+'UTCM 11 BUDGET'!K79</f>
        <v>0</v>
      </c>
      <c r="K78" s="84" t="s">
        <v>51</v>
      </c>
      <c r="L78" s="159"/>
      <c r="M78" s="80">
        <f>'UTCM 09 BUDGET'!N83+'UTCM 10 BUDGET'!O79+'UTCM 11 BUDGET'!O79</f>
        <v>0</v>
      </c>
      <c r="N78" s="80">
        <f>'UTCM 09 BUDGET'!O83+'UTCM 10 BUDGET'!P79+'UTCM 11 BUDGET'!P79</f>
        <v>0</v>
      </c>
      <c r="O78" s="80">
        <f>'UTCM 09 BUDGET'!P83+'UTCM 10 BUDGET'!Q79+'UTCM 11 BUDGET'!Q79</f>
        <v>0</v>
      </c>
      <c r="P78" s="80">
        <f>'UTCM 09 BUDGET'!Q83+'UTCM 10 BUDGET'!R79+'UTCM 11 BUDGET'!R79</f>
        <v>0</v>
      </c>
      <c r="Q78" s="80">
        <f>'UTCM 09 BUDGET'!R83+'UTCM 10 BUDGET'!S79+'UTCM 11 BUDGET'!S79</f>
        <v>0</v>
      </c>
      <c r="R78" s="82">
        <f t="shared" si="0"/>
        <v>0</v>
      </c>
      <c r="S78" s="237"/>
      <c r="T78" s="237"/>
      <c r="U78" s="237"/>
      <c r="V78" s="237"/>
      <c r="W78" s="237"/>
      <c r="X78" s="209"/>
    </row>
    <row r="79" spans="1:24" ht="12.75" customHeight="1" hidden="1">
      <c r="A79" s="49"/>
      <c r="B79" s="71"/>
      <c r="C79" s="300" t="str">
        <f>B26</f>
        <v>Name 5</v>
      </c>
      <c r="D79" s="300"/>
      <c r="E79" s="300"/>
      <c r="F79" s="300"/>
      <c r="G79" s="300"/>
      <c r="H79" s="19"/>
      <c r="I79" s="158">
        <f>'UTCM 09 BUDGET'!K84+'UTCM 10 BUDGET'!K80+'UTCM 11 BUDGET'!K80</f>
        <v>0</v>
      </c>
      <c r="K79" s="84" t="s">
        <v>51</v>
      </c>
      <c r="L79" s="159"/>
      <c r="M79" s="80">
        <f>'UTCM 09 BUDGET'!N84+'UTCM 10 BUDGET'!O80+'UTCM 11 BUDGET'!O80</f>
        <v>0</v>
      </c>
      <c r="N79" s="80">
        <f>'UTCM 09 BUDGET'!O84+'UTCM 10 BUDGET'!P80+'UTCM 11 BUDGET'!P80</f>
        <v>0</v>
      </c>
      <c r="O79" s="80">
        <f>'UTCM 09 BUDGET'!P84+'UTCM 10 BUDGET'!Q80+'UTCM 11 BUDGET'!Q80</f>
        <v>0</v>
      </c>
      <c r="P79" s="80">
        <f>'UTCM 09 BUDGET'!Q84+'UTCM 10 BUDGET'!R80+'UTCM 11 BUDGET'!R80</f>
        <v>0</v>
      </c>
      <c r="Q79" s="80">
        <f>'UTCM 09 BUDGET'!R84+'UTCM 10 BUDGET'!S80+'UTCM 11 BUDGET'!S80</f>
        <v>0</v>
      </c>
      <c r="R79" s="82">
        <f t="shared" si="0"/>
        <v>0</v>
      </c>
      <c r="S79" s="237"/>
      <c r="T79" s="237"/>
      <c r="U79" s="237"/>
      <c r="V79" s="237"/>
      <c r="W79" s="237"/>
      <c r="X79" s="209"/>
    </row>
    <row r="80" spans="1:24" ht="12.75" customHeight="1" hidden="1">
      <c r="A80" s="49"/>
      <c r="B80" s="71"/>
      <c r="C80" s="300" t="str">
        <f>B29</f>
        <v>Name 6</v>
      </c>
      <c r="D80" s="300"/>
      <c r="E80" s="300"/>
      <c r="F80" s="300"/>
      <c r="G80" s="300"/>
      <c r="H80" s="19"/>
      <c r="I80" s="158">
        <f>'UTCM 09 BUDGET'!K85+'UTCM 10 BUDGET'!K81+'UTCM 11 BUDGET'!K81</f>
        <v>0</v>
      </c>
      <c r="K80" s="84" t="s">
        <v>51</v>
      </c>
      <c r="L80" s="159"/>
      <c r="M80" s="80">
        <f>'UTCM 09 BUDGET'!N85+'UTCM 10 BUDGET'!O81+'UTCM 11 BUDGET'!O81</f>
        <v>0</v>
      </c>
      <c r="N80" s="80">
        <f>'UTCM 09 BUDGET'!O85+'UTCM 10 BUDGET'!P81+'UTCM 11 BUDGET'!P81</f>
        <v>0</v>
      </c>
      <c r="O80" s="80">
        <f>'UTCM 09 BUDGET'!P85+'UTCM 10 BUDGET'!Q81+'UTCM 11 BUDGET'!Q81</f>
        <v>0</v>
      </c>
      <c r="P80" s="80">
        <f>'UTCM 09 BUDGET'!Q85+'UTCM 10 BUDGET'!R81+'UTCM 11 BUDGET'!R81</f>
        <v>0</v>
      </c>
      <c r="Q80" s="80">
        <f>'UTCM 09 BUDGET'!R85+'UTCM 10 BUDGET'!S81+'UTCM 11 BUDGET'!S81</f>
        <v>0</v>
      </c>
      <c r="R80" s="82">
        <f t="shared" si="0"/>
        <v>0</v>
      </c>
      <c r="S80" s="237"/>
      <c r="T80" s="237"/>
      <c r="U80" s="237"/>
      <c r="V80" s="237"/>
      <c r="W80" s="237"/>
      <c r="X80" s="209"/>
    </row>
    <row r="81" spans="1:24" ht="12.75" customHeight="1" hidden="1">
      <c r="A81" s="49"/>
      <c r="B81" s="71"/>
      <c r="C81" s="300" t="str">
        <f>B32</f>
        <v>Name 7</v>
      </c>
      <c r="D81" s="300"/>
      <c r="E81" s="300"/>
      <c r="F81" s="300"/>
      <c r="G81" s="300"/>
      <c r="H81" s="19"/>
      <c r="I81" s="158">
        <f>'UTCM 09 BUDGET'!K92+'UTCM 10 BUDGET'!K82+'UTCM 11 BUDGET'!K82</f>
        <v>0</v>
      </c>
      <c r="K81" s="84" t="s">
        <v>51</v>
      </c>
      <c r="L81" s="159"/>
      <c r="M81" s="80">
        <f>'UTCM 09 BUDGET'!N92+'UTCM 10 BUDGET'!O82+'UTCM 11 BUDGET'!O82</f>
        <v>0</v>
      </c>
      <c r="N81" s="80">
        <f>'UTCM 09 BUDGET'!O92+'UTCM 10 BUDGET'!P82+'UTCM 11 BUDGET'!P82</f>
        <v>0</v>
      </c>
      <c r="O81" s="80">
        <f>'UTCM 09 BUDGET'!P92+'UTCM 10 BUDGET'!Q82+'UTCM 11 BUDGET'!Q82</f>
        <v>0</v>
      </c>
      <c r="P81" s="80">
        <f>'UTCM 09 BUDGET'!Q92+'UTCM 10 BUDGET'!R82+'UTCM 11 BUDGET'!R82</f>
        <v>0</v>
      </c>
      <c r="Q81" s="80">
        <f>'UTCM 09 BUDGET'!R92+'UTCM 10 BUDGET'!S82+'UTCM 11 BUDGET'!S82</f>
        <v>0</v>
      </c>
      <c r="R81" s="82">
        <f aca="true" t="shared" si="1" ref="R81:R86">SUM(M81:Q81)</f>
        <v>0</v>
      </c>
      <c r="S81" s="239"/>
      <c r="T81" s="237"/>
      <c r="U81" s="237"/>
      <c r="V81" s="237"/>
      <c r="W81" s="237"/>
      <c r="X81" s="209"/>
    </row>
    <row r="82" spans="1:24" ht="12.75" customHeight="1" hidden="1">
      <c r="A82" s="49"/>
      <c r="B82" s="71"/>
      <c r="C82" s="300" t="str">
        <f>B35</f>
        <v>Name 8</v>
      </c>
      <c r="D82" s="300"/>
      <c r="E82" s="300"/>
      <c r="F82" s="300"/>
      <c r="G82" s="300"/>
      <c r="H82" s="19"/>
      <c r="I82" s="158">
        <f>'UTCM 09 BUDGET'!K93+'UTCM 10 BUDGET'!K83+'UTCM 11 BUDGET'!K83</f>
        <v>0</v>
      </c>
      <c r="K82" s="84" t="s">
        <v>51</v>
      </c>
      <c r="L82" s="159"/>
      <c r="M82" s="80">
        <f>'UTCM 09 BUDGET'!N93+'UTCM 10 BUDGET'!O83+'UTCM 11 BUDGET'!O83</f>
        <v>0</v>
      </c>
      <c r="N82" s="80">
        <f>'UTCM 09 BUDGET'!O93+'UTCM 10 BUDGET'!P83+'UTCM 11 BUDGET'!P83</f>
        <v>0</v>
      </c>
      <c r="O82" s="80">
        <f>'UTCM 09 BUDGET'!P93+'UTCM 10 BUDGET'!Q83+'UTCM 11 BUDGET'!Q83</f>
        <v>0</v>
      </c>
      <c r="P82" s="80">
        <f>'UTCM 09 BUDGET'!Q93+'UTCM 10 BUDGET'!R83+'UTCM 11 BUDGET'!R83</f>
        <v>0</v>
      </c>
      <c r="Q82" s="80">
        <f>'UTCM 09 BUDGET'!R93+'UTCM 10 BUDGET'!S83+'UTCM 11 BUDGET'!S83</f>
        <v>0</v>
      </c>
      <c r="R82" s="82">
        <f t="shared" si="1"/>
        <v>0</v>
      </c>
      <c r="S82" s="239"/>
      <c r="T82" s="237"/>
      <c r="U82" s="237"/>
      <c r="V82" s="237"/>
      <c r="W82" s="237"/>
      <c r="X82" s="209"/>
    </row>
    <row r="83" spans="1:24" ht="12.75" customHeight="1" hidden="1">
      <c r="A83" s="49"/>
      <c r="B83" s="71"/>
      <c r="C83" s="300" t="str">
        <f>B38</f>
        <v>Name 9</v>
      </c>
      <c r="D83" s="300"/>
      <c r="E83" s="300"/>
      <c r="F83" s="300"/>
      <c r="G83" s="300"/>
      <c r="H83" s="19"/>
      <c r="I83" s="158">
        <f>'UTCM 09 BUDGET'!K96+'UTCM 10 BUDGET'!K84+'UTCM 11 BUDGET'!K84</f>
        <v>0</v>
      </c>
      <c r="K83" s="84" t="s">
        <v>51</v>
      </c>
      <c r="L83" s="159"/>
      <c r="M83" s="80">
        <f>'UTCM 09 BUDGET'!N96+'UTCM 10 BUDGET'!O84+'UTCM 11 BUDGET'!O84</f>
        <v>0</v>
      </c>
      <c r="N83" s="80">
        <f>'UTCM 09 BUDGET'!O96+'UTCM 10 BUDGET'!P84+'UTCM 11 BUDGET'!P84</f>
        <v>0</v>
      </c>
      <c r="O83" s="80">
        <f>'UTCM 09 BUDGET'!P96+'UTCM 10 BUDGET'!Q84+'UTCM 11 BUDGET'!Q84</f>
        <v>0</v>
      </c>
      <c r="P83" s="80">
        <f>'UTCM 09 BUDGET'!Q96+'UTCM 10 BUDGET'!R84+'UTCM 11 BUDGET'!R84</f>
        <v>0</v>
      </c>
      <c r="Q83" s="80">
        <f>'UTCM 09 BUDGET'!R96+'UTCM 10 BUDGET'!S84+'UTCM 11 BUDGET'!S84</f>
        <v>0</v>
      </c>
      <c r="R83" s="82">
        <f t="shared" si="1"/>
        <v>0</v>
      </c>
      <c r="S83" s="239"/>
      <c r="T83" s="237"/>
      <c r="U83" s="237"/>
      <c r="V83" s="237"/>
      <c r="W83" s="237"/>
      <c r="X83" s="209"/>
    </row>
    <row r="84" spans="1:24" ht="12.75" customHeight="1" hidden="1">
      <c r="A84" s="49"/>
      <c r="B84" s="71"/>
      <c r="C84" s="300" t="str">
        <f>B41</f>
        <v>Name 10</v>
      </c>
      <c r="D84" s="300"/>
      <c r="E84" s="300"/>
      <c r="F84" s="300"/>
      <c r="G84" s="300"/>
      <c r="H84" s="19"/>
      <c r="I84" s="158">
        <f>'UTCM 09 BUDGET'!K97+'UTCM 10 BUDGET'!K85+'UTCM 11 BUDGET'!K85</f>
        <v>0</v>
      </c>
      <c r="K84" s="84" t="s">
        <v>51</v>
      </c>
      <c r="L84" s="159"/>
      <c r="M84" s="80">
        <f>'UTCM 09 BUDGET'!N97+'UTCM 10 BUDGET'!O85+'UTCM 11 BUDGET'!O85</f>
        <v>0</v>
      </c>
      <c r="N84" s="80">
        <f>'UTCM 09 BUDGET'!O97+'UTCM 10 BUDGET'!P85+'UTCM 11 BUDGET'!P85</f>
        <v>0</v>
      </c>
      <c r="O84" s="80">
        <f>'UTCM 09 BUDGET'!P97+'UTCM 10 BUDGET'!Q85+'UTCM 11 BUDGET'!Q85</f>
        <v>0</v>
      </c>
      <c r="P84" s="80">
        <f>'UTCM 09 BUDGET'!Q97+'UTCM 10 BUDGET'!R85+'UTCM 11 BUDGET'!R85</f>
        <v>0</v>
      </c>
      <c r="Q84" s="80">
        <f>'UTCM 09 BUDGET'!R97+'UTCM 10 BUDGET'!S85+'UTCM 11 BUDGET'!S85</f>
        <v>0</v>
      </c>
      <c r="R84" s="82">
        <f t="shared" si="1"/>
        <v>0</v>
      </c>
      <c r="S84" s="237"/>
      <c r="T84" s="237"/>
      <c r="U84" s="237"/>
      <c r="V84" s="237"/>
      <c r="W84" s="237"/>
      <c r="X84" s="209"/>
    </row>
    <row r="85" spans="1:24" ht="12.75" customHeight="1" hidden="1">
      <c r="A85" s="49"/>
      <c r="B85" s="71"/>
      <c r="C85" s="300" t="str">
        <f>B44</f>
        <v>Name 11</v>
      </c>
      <c r="D85" s="300"/>
      <c r="E85" s="300"/>
      <c r="F85" s="300"/>
      <c r="G85" s="300"/>
      <c r="H85" s="19"/>
      <c r="I85" s="158">
        <f>'UTCM 09 BUDGET'!K98+'UTCM 10 BUDGET'!K86+'UTCM 11 BUDGET'!K86</f>
        <v>0</v>
      </c>
      <c r="K85" s="84" t="s">
        <v>51</v>
      </c>
      <c r="L85" s="159"/>
      <c r="M85" s="80">
        <f>'UTCM 09 BUDGET'!N98+'UTCM 10 BUDGET'!O86+'UTCM 11 BUDGET'!O86</f>
        <v>0</v>
      </c>
      <c r="N85" s="80">
        <f>'UTCM 09 BUDGET'!O98+'UTCM 10 BUDGET'!P86+'UTCM 11 BUDGET'!P86</f>
        <v>0</v>
      </c>
      <c r="O85" s="80">
        <f>'UTCM 09 BUDGET'!P98+'UTCM 10 BUDGET'!Q86+'UTCM 11 BUDGET'!Q86</f>
        <v>0</v>
      </c>
      <c r="P85" s="80">
        <f>'UTCM 09 BUDGET'!Q98+'UTCM 10 BUDGET'!R86+'UTCM 11 BUDGET'!R86</f>
        <v>0</v>
      </c>
      <c r="Q85" s="80">
        <f>'UTCM 09 BUDGET'!R98+'UTCM 10 BUDGET'!S86+'UTCM 11 BUDGET'!S86</f>
        <v>0</v>
      </c>
      <c r="R85" s="82">
        <f t="shared" si="1"/>
        <v>0</v>
      </c>
      <c r="S85" s="237"/>
      <c r="T85" s="237"/>
      <c r="U85" s="237"/>
      <c r="V85" s="237"/>
      <c r="W85" s="237"/>
      <c r="X85" s="209"/>
    </row>
    <row r="86" spans="1:24" ht="12.75" customHeight="1" hidden="1">
      <c r="A86" s="49"/>
      <c r="B86" s="71"/>
      <c r="C86" s="300" t="str">
        <f>B47</f>
        <v>Name 12</v>
      </c>
      <c r="D86" s="300"/>
      <c r="E86" s="300"/>
      <c r="F86" s="300"/>
      <c r="G86" s="300"/>
      <c r="H86" s="19"/>
      <c r="I86" s="133">
        <f>'UTCM 09 BUDGET'!K99+'UTCM 10 BUDGET'!K87+'UTCM 11 BUDGET'!K87</f>
        <v>0</v>
      </c>
      <c r="K86" s="84" t="s">
        <v>51</v>
      </c>
      <c r="L86" s="159"/>
      <c r="M86" s="80">
        <f>'UTCM 09 BUDGET'!N99+'UTCM 10 BUDGET'!O87+'UTCM 11 BUDGET'!O87</f>
        <v>0</v>
      </c>
      <c r="N86" s="80">
        <f>'UTCM 09 BUDGET'!O99+'UTCM 10 BUDGET'!P87+'UTCM 11 BUDGET'!P87</f>
        <v>0</v>
      </c>
      <c r="O86" s="80">
        <f>'UTCM 09 BUDGET'!P99+'UTCM 10 BUDGET'!Q87+'UTCM 11 BUDGET'!Q87</f>
        <v>0</v>
      </c>
      <c r="P86" s="80">
        <f>'UTCM 09 BUDGET'!Q99+'UTCM 10 BUDGET'!R87+'UTCM 11 BUDGET'!R87</f>
        <v>0</v>
      </c>
      <c r="Q86" s="80">
        <f>'UTCM 09 BUDGET'!R99+'UTCM 10 BUDGET'!S87+'UTCM 11 BUDGET'!S87</f>
        <v>0</v>
      </c>
      <c r="R86" s="82">
        <f t="shared" si="1"/>
        <v>0</v>
      </c>
      <c r="S86" s="237"/>
      <c r="T86" s="237"/>
      <c r="U86" s="237"/>
      <c r="V86" s="237"/>
      <c r="W86" s="237"/>
      <c r="X86" s="209"/>
    </row>
    <row r="87" spans="1:23" ht="24.75" customHeight="1">
      <c r="A87" s="49">
        <v>4</v>
      </c>
      <c r="B87" s="311" t="s">
        <v>140</v>
      </c>
      <c r="C87" s="311"/>
      <c r="D87" s="85"/>
      <c r="E87" s="71"/>
      <c r="F87" s="71"/>
      <c r="G87" s="45"/>
      <c r="H87" s="45"/>
      <c r="K87" s="86"/>
      <c r="L87" s="80"/>
      <c r="M87" s="246"/>
      <c r="N87" s="59"/>
      <c r="O87" s="59"/>
      <c r="P87" s="59"/>
      <c r="Q87" s="59"/>
      <c r="R87" s="203"/>
      <c r="S87" s="240"/>
      <c r="T87" s="215"/>
      <c r="U87" s="215"/>
      <c r="V87" s="215"/>
      <c r="W87" s="215"/>
    </row>
    <row r="88" spans="1:23" ht="12.75" customHeight="1">
      <c r="A88" s="49"/>
      <c r="B88" s="71"/>
      <c r="C88" s="87" t="str">
        <f>B50</f>
        <v>PhD1 - Name or TBN</v>
      </c>
      <c r="D88" s="85">
        <f>'UTCM 09 BUDGET'!D93+'UTCM 10 BUDGET'!D89+'UTCM 11 BUDGET'!D89</f>
        <v>0</v>
      </c>
      <c r="E88" s="71" t="s">
        <v>57</v>
      </c>
      <c r="F88" s="71"/>
      <c r="I88" s="82">
        <f>'UTCM 09 BUDGET'!K93+'UTCM 10 BUDGET'!K89+'UTCM 11 BUDGET'!K89</f>
        <v>0</v>
      </c>
      <c r="K88" s="84"/>
      <c r="L88" s="88"/>
      <c r="M88" s="246"/>
      <c r="N88" s="59"/>
      <c r="O88" s="59"/>
      <c r="P88" s="59"/>
      <c r="Q88" s="59"/>
      <c r="R88" s="203"/>
      <c r="S88" s="239"/>
      <c r="T88" s="215"/>
      <c r="U88" s="215"/>
      <c r="V88" s="215"/>
      <c r="W88" s="215"/>
    </row>
    <row r="89" spans="1:23" ht="12.75" customHeight="1">
      <c r="A89" s="49"/>
      <c r="B89" s="71"/>
      <c r="C89" s="87" t="str">
        <f>B53</f>
        <v>PhD2 - Name or TBN</v>
      </c>
      <c r="D89" s="85">
        <f>'UTCM 09 BUDGET'!D94+'UTCM 10 BUDGET'!D90+'UTCM 11 BUDGET'!D90</f>
        <v>0</v>
      </c>
      <c r="E89" s="71" t="s">
        <v>57</v>
      </c>
      <c r="F89" s="71"/>
      <c r="I89" s="82">
        <f>'UTCM 09 BUDGET'!K94+'UTCM 10 BUDGET'!K90+'UTCM 11 BUDGET'!K90</f>
        <v>0</v>
      </c>
      <c r="K89" s="84"/>
      <c r="L89" s="88"/>
      <c r="M89" s="246"/>
      <c r="N89" s="59"/>
      <c r="O89" s="59"/>
      <c r="P89" s="59"/>
      <c r="Q89" s="59"/>
      <c r="R89" s="203"/>
      <c r="S89" s="239"/>
      <c r="T89" s="215"/>
      <c r="U89" s="215"/>
      <c r="V89" s="215"/>
      <c r="W89" s="215"/>
    </row>
    <row r="90" spans="1:23" ht="12.75" customHeight="1">
      <c r="A90" s="49"/>
      <c r="B90" s="71"/>
      <c r="C90" s="87" t="str">
        <f>B56</f>
        <v>MS1 - Name or TBN</v>
      </c>
      <c r="D90" s="85">
        <f>'UTCM 09 BUDGET'!D95+'UTCM 10 BUDGET'!D91+'UTCM 11 BUDGET'!D91</f>
        <v>0</v>
      </c>
      <c r="E90" s="71" t="s">
        <v>57</v>
      </c>
      <c r="F90" s="71"/>
      <c r="I90" s="82">
        <f>'UTCM 09 BUDGET'!K95+'UTCM 10 BUDGET'!K91+'UTCM 11 BUDGET'!K91</f>
        <v>0</v>
      </c>
      <c r="K90" s="84"/>
      <c r="L90" s="88"/>
      <c r="M90" s="246"/>
      <c r="N90" s="59"/>
      <c r="O90" s="59"/>
      <c r="P90" s="59"/>
      <c r="Q90" s="59"/>
      <c r="R90" s="203"/>
      <c r="S90" s="239"/>
      <c r="T90" s="215"/>
      <c r="U90" s="215"/>
      <c r="V90" s="215"/>
      <c r="W90" s="215"/>
    </row>
    <row r="91" spans="1:23" ht="12.75" customHeight="1">
      <c r="A91" s="49"/>
      <c r="B91" s="71"/>
      <c r="C91" s="87" t="str">
        <f>B59</f>
        <v>MS2 - Name or TBN</v>
      </c>
      <c r="D91" s="89">
        <f>'UTCM 09 BUDGET'!D96+'UTCM 10 BUDGET'!D92+'UTCM 11 BUDGET'!D92</f>
        <v>0</v>
      </c>
      <c r="E91" s="71" t="s">
        <v>57</v>
      </c>
      <c r="F91" s="71"/>
      <c r="I91" s="133">
        <f>'UTCM 09 BUDGET'!K96+'UTCM 10 BUDGET'!K92+'UTCM 11 BUDGET'!K92</f>
        <v>0</v>
      </c>
      <c r="K91" s="84"/>
      <c r="L91" s="88"/>
      <c r="M91" s="246"/>
      <c r="N91" s="59"/>
      <c r="O91" s="59"/>
      <c r="P91" s="59"/>
      <c r="Q91" s="59"/>
      <c r="R91" s="203"/>
      <c r="S91" s="240"/>
      <c r="T91" s="215"/>
      <c r="U91" s="215"/>
      <c r="V91" s="215"/>
      <c r="W91" s="215"/>
    </row>
    <row r="92" spans="1:23" ht="12.75" customHeight="1" thickBot="1">
      <c r="A92" s="49"/>
      <c r="B92" s="71"/>
      <c r="C92" s="19"/>
      <c r="D92" s="85">
        <f>'UTCM 09 BUDGET'!D97+'UTCM 10 BUDGET'!D93+'UTCM 11 BUDGET'!D93</f>
        <v>0</v>
      </c>
      <c r="E92" s="71" t="s">
        <v>58</v>
      </c>
      <c r="F92" s="71"/>
      <c r="G92" s="91"/>
      <c r="H92" s="91"/>
      <c r="I92" s="82">
        <f>'UTCM 09 BUDGET'!K97+'UTCM 10 BUDGET'!K93+'UTCM 11 BUDGET'!K93</f>
        <v>0</v>
      </c>
      <c r="K92" s="84" t="s">
        <v>51</v>
      </c>
      <c r="L92" s="80">
        <f>'UTCM 09 BUDGET'!M97+'UTCM 10 BUDGET'!N93+'UTCM 11 BUDGET'!N93</f>
        <v>0</v>
      </c>
      <c r="M92" s="80">
        <f>'UTCM 09 BUDGET'!N97+'UTCM 10 BUDGET'!O93+'UTCM 11 BUDGET'!O93</f>
        <v>0</v>
      </c>
      <c r="N92" s="80">
        <f>'UTCM 09 BUDGET'!O97+'UTCM 10 BUDGET'!P93+'UTCM 11 BUDGET'!P93</f>
        <v>0</v>
      </c>
      <c r="O92" s="80">
        <f>'UTCM 09 BUDGET'!P97+'UTCM 10 BUDGET'!Q93+'UTCM 11 BUDGET'!Q93</f>
        <v>0</v>
      </c>
      <c r="P92" s="80">
        <f>'UTCM 09 BUDGET'!Q97+'UTCM 10 BUDGET'!R93+'UTCM 11 BUDGET'!R93</f>
        <v>0</v>
      </c>
      <c r="Q92" s="80">
        <f>'UTCM 09 BUDGET'!R97+'UTCM 10 BUDGET'!S93+'UTCM 11 BUDGET'!S93</f>
        <v>0</v>
      </c>
      <c r="R92" s="60">
        <f aca="true" t="shared" si="2" ref="R92:R104">SUM(M92:Q92)</f>
        <v>0</v>
      </c>
      <c r="S92" s="216"/>
      <c r="T92" s="216"/>
      <c r="U92" s="216"/>
      <c r="V92" s="215"/>
      <c r="W92" s="215"/>
    </row>
    <row r="93" spans="1:23" ht="12.75" customHeight="1">
      <c r="A93" s="49">
        <v>5</v>
      </c>
      <c r="B93" s="311" t="str">
        <f>'UTCM 09 BUDGET'!B98:C98</f>
        <v>no IDC Item 1</v>
      </c>
      <c r="C93" s="311"/>
      <c r="D93" s="19"/>
      <c r="E93" s="19"/>
      <c r="F93" s="19"/>
      <c r="G93" s="19"/>
      <c r="H93" s="19"/>
      <c r="I93" s="19"/>
      <c r="K93" s="84" t="s">
        <v>51</v>
      </c>
      <c r="L93" s="80">
        <f>'UTCM 09 BUDGET'!M98+'UTCM 10 BUDGET'!N94+'UTCM 11 BUDGET'!N94</f>
        <v>0</v>
      </c>
      <c r="M93" s="80">
        <f>'UTCM 09 BUDGET'!N98+'UTCM 10 BUDGET'!O94+'UTCM 11 BUDGET'!O94</f>
        <v>0</v>
      </c>
      <c r="N93" s="80">
        <f>'UTCM 09 BUDGET'!O98+'UTCM 10 BUDGET'!P94+'UTCM 11 BUDGET'!P94</f>
        <v>0</v>
      </c>
      <c r="O93" s="80">
        <f>'UTCM 09 BUDGET'!P98+'UTCM 10 BUDGET'!Q94+'UTCM 11 BUDGET'!Q94</f>
        <v>0</v>
      </c>
      <c r="P93" s="80">
        <f>'UTCM 09 BUDGET'!Q98+'UTCM 10 BUDGET'!R94+'UTCM 11 BUDGET'!R94</f>
        <v>0</v>
      </c>
      <c r="Q93" s="80">
        <f>'UTCM 09 BUDGET'!R98+'UTCM 10 BUDGET'!S94+'UTCM 11 BUDGET'!S94</f>
        <v>0</v>
      </c>
      <c r="R93" s="60">
        <f t="shared" si="2"/>
        <v>0</v>
      </c>
      <c r="S93"/>
      <c r="T93"/>
      <c r="U93"/>
      <c r="V93" s="237"/>
      <c r="W93" s="215"/>
    </row>
    <row r="94" spans="1:21" ht="12.75" customHeight="1">
      <c r="A94" s="49">
        <v>6</v>
      </c>
      <c r="B94" s="311" t="str">
        <f>'UTCM 09 BUDGET'!B99:C99</f>
        <v>no IDC Item 2</v>
      </c>
      <c r="C94" s="311"/>
      <c r="D94" s="19"/>
      <c r="E94" s="19"/>
      <c r="F94" s="19"/>
      <c r="G94" s="19"/>
      <c r="H94" s="19"/>
      <c r="I94" s="19"/>
      <c r="K94" s="84" t="s">
        <v>51</v>
      </c>
      <c r="L94" s="80">
        <f>'UTCM 09 BUDGET'!M99+'UTCM 10 BUDGET'!N95+'UTCM 11 BUDGET'!N95</f>
        <v>0</v>
      </c>
      <c r="M94" s="80">
        <f>'UTCM 09 BUDGET'!N99+'UTCM 10 BUDGET'!O95+'UTCM 11 BUDGET'!O95</f>
        <v>0</v>
      </c>
      <c r="N94" s="80">
        <f>'UTCM 09 BUDGET'!O99+'UTCM 10 BUDGET'!P95+'UTCM 11 BUDGET'!P95</f>
        <v>0</v>
      </c>
      <c r="O94" s="80">
        <f>'UTCM 09 BUDGET'!P99+'UTCM 10 BUDGET'!Q95+'UTCM 11 BUDGET'!Q95</f>
        <v>0</v>
      </c>
      <c r="P94" s="80">
        <f>'UTCM 09 BUDGET'!Q99+'UTCM 10 BUDGET'!R95+'UTCM 11 BUDGET'!R95</f>
        <v>0</v>
      </c>
      <c r="Q94" s="80">
        <f>'UTCM 09 BUDGET'!R99+'UTCM 10 BUDGET'!S95+'UTCM 11 BUDGET'!S95</f>
        <v>0</v>
      </c>
      <c r="R94" s="60">
        <f t="shared" si="2"/>
        <v>0</v>
      </c>
      <c r="S94"/>
      <c r="T94"/>
      <c r="U94"/>
    </row>
    <row r="95" spans="1:21" ht="12.75" customHeight="1">
      <c r="A95" s="49">
        <v>7</v>
      </c>
      <c r="B95" s="311" t="str">
        <f>'UTCM 09 BUDGET'!B100:C100</f>
        <v>no IDC Item 3</v>
      </c>
      <c r="C95" s="311"/>
      <c r="D95" s="19"/>
      <c r="E95" s="19"/>
      <c r="F95" s="19"/>
      <c r="G95" s="19"/>
      <c r="H95" s="19"/>
      <c r="I95" s="19"/>
      <c r="K95" s="84" t="s">
        <v>51</v>
      </c>
      <c r="L95" s="80">
        <f>'UTCM 09 BUDGET'!M100+'UTCM 10 BUDGET'!N96+'UTCM 11 BUDGET'!N96</f>
        <v>0</v>
      </c>
      <c r="M95" s="80">
        <f>'UTCM 09 BUDGET'!N100+'UTCM 10 BUDGET'!O96+'UTCM 11 BUDGET'!O96</f>
        <v>0</v>
      </c>
      <c r="N95" s="80">
        <f>'UTCM 09 BUDGET'!O100+'UTCM 10 BUDGET'!P96+'UTCM 11 BUDGET'!P96</f>
        <v>0</v>
      </c>
      <c r="O95" s="80">
        <f>'UTCM 09 BUDGET'!P100+'UTCM 10 BUDGET'!Q96+'UTCM 11 BUDGET'!Q96</f>
        <v>0</v>
      </c>
      <c r="P95" s="80">
        <f>'UTCM 09 BUDGET'!Q100+'UTCM 10 BUDGET'!R96+'UTCM 11 BUDGET'!R96</f>
        <v>0</v>
      </c>
      <c r="Q95" s="80">
        <f>'UTCM 09 BUDGET'!R100+'UTCM 10 BUDGET'!S96+'UTCM 11 BUDGET'!S96</f>
        <v>0</v>
      </c>
      <c r="R95" s="60">
        <f t="shared" si="2"/>
        <v>0</v>
      </c>
      <c r="S95"/>
      <c r="T95"/>
      <c r="U95"/>
    </row>
    <row r="96" spans="1:21" ht="12.75" customHeight="1">
      <c r="A96" s="49">
        <v>8</v>
      </c>
      <c r="B96" s="311" t="str">
        <f>'UTCM 09 BUDGET'!B101:C101</f>
        <v>no IDC Item 4</v>
      </c>
      <c r="C96" s="311"/>
      <c r="D96" s="19"/>
      <c r="E96" s="19"/>
      <c r="F96" s="19"/>
      <c r="G96" s="19"/>
      <c r="H96" s="19"/>
      <c r="I96" s="19"/>
      <c r="K96" s="84" t="s">
        <v>51</v>
      </c>
      <c r="L96" s="80">
        <f>'UTCM 09 BUDGET'!M101+'UTCM 10 BUDGET'!N97+'UTCM 11 BUDGET'!N97</f>
        <v>0</v>
      </c>
      <c r="M96" s="80">
        <f>'UTCM 09 BUDGET'!N101+'UTCM 10 BUDGET'!O97+'UTCM 11 BUDGET'!O97</f>
        <v>0</v>
      </c>
      <c r="N96" s="80">
        <f>'UTCM 09 BUDGET'!O101+'UTCM 10 BUDGET'!P97+'UTCM 11 BUDGET'!P97</f>
        <v>0</v>
      </c>
      <c r="O96" s="80">
        <f>'UTCM 09 BUDGET'!P101+'UTCM 10 BUDGET'!Q97+'UTCM 11 BUDGET'!Q97</f>
        <v>0</v>
      </c>
      <c r="P96" s="80">
        <f>'UTCM 09 BUDGET'!Q101+'UTCM 10 BUDGET'!R97+'UTCM 11 BUDGET'!R97</f>
        <v>0</v>
      </c>
      <c r="Q96" s="80">
        <f>'UTCM 09 BUDGET'!R101+'UTCM 10 BUDGET'!S97+'UTCM 11 BUDGET'!S97</f>
        <v>0</v>
      </c>
      <c r="R96" s="60">
        <f t="shared" si="2"/>
        <v>0</v>
      </c>
      <c r="S96"/>
      <c r="T96"/>
      <c r="U96"/>
    </row>
    <row r="97" spans="1:21" ht="12.75" customHeight="1">
      <c r="A97" s="49">
        <v>9</v>
      </c>
      <c r="B97" s="311" t="str">
        <f>'UTCM 09 BUDGET'!B102</f>
        <v>Item 5 (subject to IDC)</v>
      </c>
      <c r="C97" s="311"/>
      <c r="D97" s="19"/>
      <c r="E97" s="19"/>
      <c r="F97" s="19"/>
      <c r="G97" s="19"/>
      <c r="H97" s="19"/>
      <c r="I97" s="19"/>
      <c r="K97" s="84"/>
      <c r="L97" s="80">
        <f>'UTCM 09 BUDGET'!M102+'UTCM 10 BUDGET'!N98+'UTCM 11 BUDGET'!N98</f>
        <v>0</v>
      </c>
      <c r="M97" s="80">
        <f>'UTCM 09 BUDGET'!N102+'UTCM 10 BUDGET'!O98+'UTCM 11 BUDGET'!O98</f>
        <v>0</v>
      </c>
      <c r="N97" s="80">
        <f>'UTCM 09 BUDGET'!O102+'UTCM 10 BUDGET'!P98+'UTCM 11 BUDGET'!P98</f>
        <v>0</v>
      </c>
      <c r="O97" s="80">
        <f>'UTCM 09 BUDGET'!P102+'UTCM 10 BUDGET'!Q98+'UTCM 11 BUDGET'!Q98</f>
        <v>0</v>
      </c>
      <c r="P97" s="80">
        <f>'UTCM 09 BUDGET'!Q102+'UTCM 10 BUDGET'!R98+'UTCM 11 BUDGET'!R98</f>
        <v>0</v>
      </c>
      <c r="Q97" s="80">
        <f>'UTCM 09 BUDGET'!R102+'UTCM 10 BUDGET'!S98+'UTCM 11 BUDGET'!S98</f>
        <v>0</v>
      </c>
      <c r="R97" s="60">
        <f>SUM(M97:Q97)</f>
        <v>0</v>
      </c>
      <c r="S97"/>
      <c r="T97"/>
      <c r="U97"/>
    </row>
    <row r="98" spans="1:21" ht="12.75" customHeight="1">
      <c r="A98" s="49">
        <v>10</v>
      </c>
      <c r="B98" s="311" t="str">
        <f>'UTCM 09 BUDGET'!B103</f>
        <v>Item 6 (subject to IDC)</v>
      </c>
      <c r="C98" s="311"/>
      <c r="D98" s="19"/>
      <c r="E98" s="19"/>
      <c r="F98" s="19"/>
      <c r="G98" s="19"/>
      <c r="H98" s="19"/>
      <c r="I98" s="19"/>
      <c r="K98" s="84"/>
      <c r="L98" s="80">
        <f>'UTCM 09 BUDGET'!M103+'UTCM 10 BUDGET'!N99+'UTCM 11 BUDGET'!N99</f>
        <v>0</v>
      </c>
      <c r="M98" s="80">
        <f>'UTCM 09 BUDGET'!N103+'UTCM 10 BUDGET'!O99+'UTCM 11 BUDGET'!O99</f>
        <v>0</v>
      </c>
      <c r="N98" s="80">
        <f>'UTCM 09 BUDGET'!O103+'UTCM 10 BUDGET'!P99+'UTCM 11 BUDGET'!P99</f>
        <v>0</v>
      </c>
      <c r="O98" s="80">
        <f>'UTCM 09 BUDGET'!P103+'UTCM 10 BUDGET'!Q99+'UTCM 11 BUDGET'!Q99</f>
        <v>0</v>
      </c>
      <c r="P98" s="80">
        <f>'UTCM 09 BUDGET'!Q103+'UTCM 10 BUDGET'!R99+'UTCM 11 BUDGET'!R99</f>
        <v>0</v>
      </c>
      <c r="Q98" s="80">
        <f>'UTCM 09 BUDGET'!R103+'UTCM 10 BUDGET'!S99+'UTCM 11 BUDGET'!S99</f>
        <v>0</v>
      </c>
      <c r="R98" s="60">
        <f>SUM(M98:Q98)</f>
        <v>0</v>
      </c>
      <c r="S98"/>
      <c r="T98"/>
      <c r="U98"/>
    </row>
    <row r="99" spans="1:21" ht="12.75" customHeight="1">
      <c r="A99" s="49">
        <v>11</v>
      </c>
      <c r="B99" s="71" t="str">
        <f>'UTCM 09 BUDGET'!B104</f>
        <v>Item 7 (subject to IDC)</v>
      </c>
      <c r="C99" s="71"/>
      <c r="D99" s="19"/>
      <c r="E99" s="19"/>
      <c r="F99" s="19"/>
      <c r="G99" s="19"/>
      <c r="H99" s="19"/>
      <c r="I99" s="19"/>
      <c r="K99" s="84"/>
      <c r="L99" s="80">
        <f>'UTCM 09 BUDGET'!M104+'UTCM 10 BUDGET'!N100+'UTCM 11 BUDGET'!N100</f>
        <v>0</v>
      </c>
      <c r="M99" s="80">
        <f>'UTCM 09 BUDGET'!N104+'UTCM 10 BUDGET'!O100+'UTCM 11 BUDGET'!O100</f>
        <v>0</v>
      </c>
      <c r="N99" s="80">
        <f>'UTCM 09 BUDGET'!O104+'UTCM 10 BUDGET'!P100+'UTCM 11 BUDGET'!P100</f>
        <v>0</v>
      </c>
      <c r="O99" s="80">
        <f>'UTCM 09 BUDGET'!P104+'UTCM 10 BUDGET'!Q100+'UTCM 11 BUDGET'!Q100</f>
        <v>0</v>
      </c>
      <c r="P99" s="80">
        <f>'UTCM 09 BUDGET'!Q104+'UTCM 10 BUDGET'!R100+'UTCM 11 BUDGET'!R100</f>
        <v>0</v>
      </c>
      <c r="Q99" s="80">
        <f>'UTCM 09 BUDGET'!R104+'UTCM 10 BUDGET'!S100+'UTCM 11 BUDGET'!S100</f>
        <v>0</v>
      </c>
      <c r="R99" s="60">
        <f>SUM(M99:Q99)</f>
        <v>0</v>
      </c>
      <c r="S99"/>
      <c r="T99"/>
      <c r="U99"/>
    </row>
    <row r="100" spans="1:21" ht="12.75" customHeight="1">
      <c r="A100" s="49">
        <v>12</v>
      </c>
      <c r="B100" s="71" t="str">
        <f>'UTCM 09 BUDGET'!B105</f>
        <v>Item 8 (subject to IDC)</v>
      </c>
      <c r="C100" s="71"/>
      <c r="D100" s="19"/>
      <c r="E100" s="19"/>
      <c r="F100" s="19"/>
      <c r="G100" s="19"/>
      <c r="H100" s="19"/>
      <c r="I100" s="19"/>
      <c r="K100" s="84"/>
      <c r="L100" s="80">
        <f>'UTCM 09 BUDGET'!M105+'UTCM 10 BUDGET'!N101+'UTCM 11 BUDGET'!N101</f>
        <v>0</v>
      </c>
      <c r="M100" s="80">
        <f>'UTCM 09 BUDGET'!N105+'UTCM 10 BUDGET'!O101+'UTCM 11 BUDGET'!O101</f>
        <v>0</v>
      </c>
      <c r="N100" s="80">
        <f>'UTCM 09 BUDGET'!O105+'UTCM 10 BUDGET'!P101+'UTCM 11 BUDGET'!P101</f>
        <v>0</v>
      </c>
      <c r="O100" s="80">
        <f>'UTCM 09 BUDGET'!P105+'UTCM 10 BUDGET'!Q101+'UTCM 11 BUDGET'!Q101</f>
        <v>0</v>
      </c>
      <c r="P100" s="80">
        <f>'UTCM 09 BUDGET'!Q105+'UTCM 10 BUDGET'!R101+'UTCM 11 BUDGET'!R101</f>
        <v>0</v>
      </c>
      <c r="Q100" s="80">
        <f>'UTCM 09 BUDGET'!R105+'UTCM 10 BUDGET'!S101+'UTCM 11 BUDGET'!S101</f>
        <v>0</v>
      </c>
      <c r="R100" s="60">
        <f>SUM(M100:Q100)</f>
        <v>0</v>
      </c>
      <c r="S100"/>
      <c r="T100"/>
      <c r="U100"/>
    </row>
    <row r="101" spans="1:24" ht="12.75" customHeight="1">
      <c r="A101" s="49">
        <v>13</v>
      </c>
      <c r="B101" s="275" t="s">
        <v>154</v>
      </c>
      <c r="C101" s="23"/>
      <c r="D101" s="19"/>
      <c r="E101" s="19"/>
      <c r="F101" s="19"/>
      <c r="G101" s="19"/>
      <c r="H101" s="19"/>
      <c r="I101" s="19"/>
      <c r="K101" s="84"/>
      <c r="L101" s="80">
        <f>'UTCM 09 BUDGET'!M106+'UTCM 10 BUDGET'!N102+'UTCM 11 BUDGET'!N102</f>
        <v>0</v>
      </c>
      <c r="M101" s="80">
        <f>'UTCM 09 BUDGET'!N106+'UTCM 10 BUDGET'!O102+'UTCM 11 BUDGET'!O102</f>
        <v>0</v>
      </c>
      <c r="N101" s="80">
        <f>'UTCM 09 BUDGET'!O106+'UTCM 10 BUDGET'!P102+'UTCM 11 BUDGET'!P102</f>
        <v>0</v>
      </c>
      <c r="O101" s="80">
        <f>'UTCM 09 BUDGET'!P106+'UTCM 10 BUDGET'!Q102+'UTCM 11 BUDGET'!Q102</f>
        <v>0</v>
      </c>
      <c r="P101" s="80">
        <f>'UTCM 09 BUDGET'!Q106+'UTCM 10 BUDGET'!R102+'UTCM 11 BUDGET'!R102</f>
        <v>0</v>
      </c>
      <c r="Q101" s="80">
        <f>'UTCM 09 BUDGET'!R106+'UTCM 10 BUDGET'!S102+'UTCM 11 BUDGET'!S102</f>
        <v>0</v>
      </c>
      <c r="R101" s="60">
        <f>SUM(M101:Q101)</f>
        <v>0</v>
      </c>
      <c r="S101" s="206"/>
      <c r="T101" s="206"/>
      <c r="U101" s="206"/>
      <c r="V101" s="206"/>
      <c r="W101" s="206"/>
      <c r="X101" s="209"/>
    </row>
    <row r="102" spans="1:20" ht="12.75" customHeight="1">
      <c r="A102" s="49">
        <v>14</v>
      </c>
      <c r="B102" s="300" t="s">
        <v>36</v>
      </c>
      <c r="C102" s="300"/>
      <c r="G102" s="19"/>
      <c r="H102" s="19"/>
      <c r="I102" s="19"/>
      <c r="J102" s="19"/>
      <c r="K102" s="19"/>
      <c r="L102" s="80">
        <f>'UTCM 09 BUDGET'!M107+'UTCM 10 BUDGET'!N103+'UTCM 11 BUDGET'!N103</f>
        <v>0</v>
      </c>
      <c r="M102" s="80">
        <f>'UTCM 09 BUDGET'!N107+'UTCM 10 BUDGET'!O103+'UTCM 11 BUDGET'!O103</f>
        <v>0</v>
      </c>
      <c r="N102" s="80">
        <f>'UTCM 09 BUDGET'!O107+'UTCM 10 BUDGET'!P103+'UTCM 11 BUDGET'!P103</f>
        <v>0</v>
      </c>
      <c r="O102" s="80">
        <f>'UTCM 09 BUDGET'!P107+'UTCM 10 BUDGET'!Q103+'UTCM 11 BUDGET'!Q103</f>
        <v>0</v>
      </c>
      <c r="P102" s="80">
        <f>'UTCM 09 BUDGET'!Q107+'UTCM 10 BUDGET'!R103+'UTCM 11 BUDGET'!R103</f>
        <v>0</v>
      </c>
      <c r="Q102" s="80">
        <f>'UTCM 09 BUDGET'!R107+'UTCM 10 BUDGET'!S103+'UTCM 11 BUDGET'!S103</f>
        <v>0</v>
      </c>
      <c r="R102" s="60">
        <f t="shared" si="2"/>
        <v>0</v>
      </c>
      <c r="S102" s="209"/>
      <c r="T102" s="209"/>
    </row>
    <row r="103" spans="1:18" ht="22.5" customHeight="1" thickBot="1">
      <c r="A103" s="30"/>
      <c r="B103" s="93"/>
      <c r="C103" s="93" t="s">
        <v>17</v>
      </c>
      <c r="D103" s="93"/>
      <c r="E103" s="94"/>
      <c r="F103" s="94"/>
      <c r="G103" s="94"/>
      <c r="H103" s="94"/>
      <c r="I103" s="95"/>
      <c r="J103" s="96"/>
      <c r="K103" s="96"/>
      <c r="L103" s="105">
        <f>'UTCM 09 BUDGET'!M108+'UTCM 10 BUDGET'!N104+'UTCM 11 BUDGET'!N104</f>
        <v>0</v>
      </c>
      <c r="M103" s="105">
        <f>'UTCM 09 BUDGET'!N108+'UTCM 10 BUDGET'!O104+'UTCM 11 BUDGET'!O104</f>
        <v>0</v>
      </c>
      <c r="N103" s="105">
        <f>'UTCM 09 BUDGET'!O108+'UTCM 10 BUDGET'!P104+'UTCM 11 BUDGET'!P104</f>
        <v>0</v>
      </c>
      <c r="O103" s="105">
        <f>'UTCM 09 BUDGET'!P108+'UTCM 10 BUDGET'!Q104+'UTCM 11 BUDGET'!Q104</f>
        <v>0</v>
      </c>
      <c r="P103" s="105">
        <f>'UTCM 09 BUDGET'!Q108+'UTCM 10 BUDGET'!R104+'UTCM 11 BUDGET'!R104</f>
        <v>0</v>
      </c>
      <c r="Q103" s="105">
        <f>'UTCM 09 BUDGET'!R108+'UTCM 10 BUDGET'!S104+'UTCM 11 BUDGET'!S104</f>
        <v>0</v>
      </c>
      <c r="R103" s="286">
        <f t="shared" si="2"/>
        <v>0</v>
      </c>
    </row>
    <row r="104" spans="1:18" ht="24.75" customHeight="1" thickBot="1">
      <c r="A104" s="98" t="s">
        <v>90</v>
      </c>
      <c r="B104" s="99"/>
      <c r="C104" s="99"/>
      <c r="D104" s="99"/>
      <c r="E104" s="100"/>
      <c r="F104" s="100"/>
      <c r="G104" s="100"/>
      <c r="H104" s="100"/>
      <c r="I104" s="100"/>
      <c r="J104" s="100"/>
      <c r="K104" s="100"/>
      <c r="L104" s="105">
        <f>'UTCM 09 BUDGET'!M109+'UTCM 10 BUDGET'!N105+'UTCM 11 BUDGET'!N105</f>
        <v>0</v>
      </c>
      <c r="M104" s="105">
        <f>'UTCM 09 BUDGET'!N109+'UTCM 10 BUDGET'!O105+'UTCM 11 BUDGET'!O105</f>
        <v>0</v>
      </c>
      <c r="N104" s="105">
        <f>'UTCM 09 BUDGET'!O109+'UTCM 10 BUDGET'!P105+'UTCM 11 BUDGET'!P105</f>
        <v>0</v>
      </c>
      <c r="O104" s="105">
        <f>'UTCM 09 BUDGET'!P109+'UTCM 10 BUDGET'!Q105+'UTCM 11 BUDGET'!Q105</f>
        <v>0</v>
      </c>
      <c r="P104" s="105">
        <f>'UTCM 09 BUDGET'!Q109+'UTCM 10 BUDGET'!R105+'UTCM 11 BUDGET'!R105</f>
        <v>0</v>
      </c>
      <c r="Q104" s="105">
        <f>'UTCM 09 BUDGET'!R109+'UTCM 10 BUDGET'!S105+'UTCM 11 BUDGET'!S105</f>
        <v>0</v>
      </c>
      <c r="R104" s="286">
        <f t="shared" si="2"/>
        <v>0</v>
      </c>
    </row>
    <row r="105" spans="1:18" ht="14.25" customHeight="1">
      <c r="A105" s="30"/>
      <c r="B105" s="27"/>
      <c r="C105" s="27"/>
      <c r="D105" s="19"/>
      <c r="E105" s="45" t="s">
        <v>3</v>
      </c>
      <c r="F105" s="45" t="s">
        <v>37</v>
      </c>
      <c r="G105" s="45" t="s">
        <v>38</v>
      </c>
      <c r="H105" s="45" t="s">
        <v>39</v>
      </c>
      <c r="I105" s="45" t="s">
        <v>40</v>
      </c>
      <c r="J105" s="102" t="s">
        <v>66</v>
      </c>
      <c r="K105" s="102"/>
      <c r="L105" s="38"/>
      <c r="M105" s="244"/>
      <c r="N105" s="39"/>
      <c r="O105" s="39"/>
      <c r="P105" s="39"/>
      <c r="Q105" s="39"/>
      <c r="R105" s="287"/>
    </row>
    <row r="106" spans="1:18" ht="13.5" thickBot="1">
      <c r="A106" s="33" t="s">
        <v>145</v>
      </c>
      <c r="B106" s="34"/>
      <c r="C106" s="34"/>
      <c r="D106" s="103" t="s">
        <v>18</v>
      </c>
      <c r="E106" s="104">
        <f>'UTCM 09 BUDGET'!G111+'UTCM 10 BUDGET'!G107+'UTCM 11 BUDGET'!G107</f>
        <v>0</v>
      </c>
      <c r="F106" s="104">
        <f>'UTCM 09 BUDGET'!H111+'UTCM 10 BUDGET'!H107+'UTCM 11 BUDGET'!H107</f>
        <v>0</v>
      </c>
      <c r="G106" s="104">
        <f>'UTCM 09 BUDGET'!I111+'UTCM 10 BUDGET'!I107+'UTCM 11 BUDGET'!I107</f>
        <v>0</v>
      </c>
      <c r="H106" s="104">
        <f>'UTCM 09 BUDGET'!J111+'UTCM 10 BUDGET'!J107+'UTCM 11 BUDGET'!J107</f>
        <v>0</v>
      </c>
      <c r="I106" s="104">
        <f>'UTCM 09 BUDGET'!K111+'UTCM 10 BUDGET'!K107+'UTCM 11 BUDGET'!K107</f>
        <v>0</v>
      </c>
      <c r="J106" s="104">
        <f>'UTCM 09 BUDGET'!L111+'UTCM 10 BUDGET'!L107+'UTCM 11 BUDGET'!L107</f>
        <v>0</v>
      </c>
      <c r="K106" s="104"/>
      <c r="L106" s="105">
        <f>'UTCM 09 BUDGET'!M111+'UTCM 10 BUDGET'!N107+'UTCM 11 BUDGET'!N107</f>
        <v>0</v>
      </c>
      <c r="M106" s="105">
        <f>'UTCM 09 BUDGET'!N111+'UTCM 10 BUDGET'!O107+'UTCM 11 BUDGET'!O107</f>
        <v>0</v>
      </c>
      <c r="N106" s="105">
        <f>'UTCM 09 BUDGET'!O111+'UTCM 10 BUDGET'!P107+'UTCM 11 BUDGET'!P107</f>
        <v>0</v>
      </c>
      <c r="O106" s="105">
        <f>'UTCM 09 BUDGET'!P111+'UTCM 10 BUDGET'!Q107+'UTCM 11 BUDGET'!Q107</f>
        <v>0</v>
      </c>
      <c r="P106" s="105">
        <f>'UTCM 09 BUDGET'!Q111+'UTCM 10 BUDGET'!R107+'UTCM 11 BUDGET'!R107</f>
        <v>0</v>
      </c>
      <c r="Q106" s="105">
        <f>'UTCM 09 BUDGET'!R111+'UTCM 10 BUDGET'!S107+'UTCM 11 BUDGET'!S107</f>
        <v>0</v>
      </c>
      <c r="R106" s="286">
        <f>SUM(M106:Q106)</f>
        <v>0</v>
      </c>
    </row>
    <row r="107" spans="1:18" ht="22.5" customHeight="1" thickBot="1">
      <c r="A107" s="33" t="s">
        <v>91</v>
      </c>
      <c r="B107" s="34"/>
      <c r="C107" s="34"/>
      <c r="D107" s="34"/>
      <c r="E107" s="35"/>
      <c r="F107" s="35"/>
      <c r="G107" s="35"/>
      <c r="H107" s="35"/>
      <c r="I107" s="35"/>
      <c r="J107" s="35"/>
      <c r="K107" s="35"/>
      <c r="L107" s="105">
        <f>'UTCM 09 BUDGET'!M112+'UTCM 10 BUDGET'!N108+'UTCM 11 BUDGET'!N108</f>
        <v>0</v>
      </c>
      <c r="M107" s="105">
        <f>'UTCM 09 BUDGET'!N112+'UTCM 10 BUDGET'!O108+'UTCM 11 BUDGET'!O108</f>
        <v>0</v>
      </c>
      <c r="N107" s="105">
        <f>'UTCM 09 BUDGET'!O112+'UTCM 10 BUDGET'!P108+'UTCM 11 BUDGET'!P108</f>
        <v>0</v>
      </c>
      <c r="O107" s="105">
        <f>'UTCM 09 BUDGET'!P112+'UTCM 10 BUDGET'!Q108+'UTCM 11 BUDGET'!Q108</f>
        <v>0</v>
      </c>
      <c r="P107" s="105">
        <f>'UTCM 09 BUDGET'!Q112+'UTCM 10 BUDGET'!R108+'UTCM 11 BUDGET'!R108</f>
        <v>0</v>
      </c>
      <c r="Q107" s="105">
        <f>'UTCM 09 BUDGET'!R112+'UTCM 10 BUDGET'!S108+'UTCM 11 BUDGET'!S108</f>
        <v>0</v>
      </c>
      <c r="R107" s="286">
        <f>SUM(M107:Q107)</f>
        <v>0</v>
      </c>
    </row>
    <row r="108" spans="1:20" ht="12.75">
      <c r="A108" s="107" t="s">
        <v>64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08" t="s">
        <v>19</v>
      </c>
      <c r="N108" s="109"/>
      <c r="O108" s="108"/>
      <c r="P108" s="171"/>
      <c r="Q108" s="19"/>
      <c r="R108" s="193"/>
      <c r="S108" s="193"/>
      <c r="T108" s="193"/>
    </row>
    <row r="109" spans="1:20" ht="24" customHeight="1" thickBot="1">
      <c r="A109" s="6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65"/>
      <c r="N109" s="36"/>
      <c r="O109" s="236"/>
      <c r="P109" s="200"/>
      <c r="Q109" s="193"/>
      <c r="R109" s="193"/>
      <c r="S109" s="193"/>
      <c r="T109" s="193"/>
    </row>
    <row r="110" spans="1:18" ht="12.75">
      <c r="A110" s="107" t="s">
        <v>62</v>
      </c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49" t="s">
        <v>19</v>
      </c>
      <c r="N110" s="110"/>
      <c r="O110" s="193"/>
      <c r="P110" s="193"/>
      <c r="Q110" s="193"/>
      <c r="R110" s="193"/>
    </row>
    <row r="111" spans="1:18" ht="12.75">
      <c r="A111" s="49"/>
      <c r="B111" s="71" t="s">
        <v>63</v>
      </c>
      <c r="C111" s="19"/>
      <c r="D111" s="19"/>
      <c r="E111" s="19"/>
      <c r="F111" s="19"/>
      <c r="H111" s="71"/>
      <c r="I111" s="71"/>
      <c r="J111" s="19"/>
      <c r="K111" s="19"/>
      <c r="L111" s="19"/>
      <c r="M111" s="49"/>
      <c r="N111" s="110"/>
      <c r="O111" s="193"/>
      <c r="P111" s="193"/>
      <c r="Q111" s="193"/>
      <c r="R111" s="193"/>
    </row>
    <row r="112" spans="1:18" ht="13.5" thickBot="1">
      <c r="A112" s="65"/>
      <c r="B112" s="35" t="s">
        <v>20</v>
      </c>
      <c r="C112" s="35"/>
      <c r="D112" s="35"/>
      <c r="E112" s="35"/>
      <c r="F112" s="35"/>
      <c r="G112" s="111"/>
      <c r="H112" s="35"/>
      <c r="I112" s="35"/>
      <c r="J112" s="35"/>
      <c r="K112" s="35"/>
      <c r="L112" s="35"/>
      <c r="M112" s="65"/>
      <c r="N112" s="36"/>
      <c r="O112" s="193"/>
      <c r="P112" s="193"/>
      <c r="Q112" s="193"/>
      <c r="R112" s="193"/>
    </row>
    <row r="113" spans="1:20" ht="12.75">
      <c r="A113" s="108" t="s">
        <v>116</v>
      </c>
      <c r="B113" s="19"/>
      <c r="C113" s="19"/>
      <c r="D113" s="19"/>
      <c r="E113" s="19"/>
      <c r="F113" s="19"/>
      <c r="G113" s="19" t="str">
        <f>N10</f>
        <v>SOURCE 1</v>
      </c>
      <c r="H113" s="19"/>
      <c r="I113" s="19"/>
      <c r="J113" s="19"/>
      <c r="K113" s="19"/>
      <c r="L113" s="19"/>
      <c r="M113" s="108" t="s">
        <v>19</v>
      </c>
      <c r="N113" s="109"/>
      <c r="O113" s="191"/>
      <c r="P113" s="191"/>
      <c r="Q113" s="193"/>
      <c r="R113" s="327" t="s">
        <v>128</v>
      </c>
      <c r="S113" s="328"/>
      <c r="T113" s="193"/>
    </row>
    <row r="114" spans="1:20" ht="12.75">
      <c r="A114" s="107" t="s">
        <v>117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07"/>
      <c r="N114" s="172"/>
      <c r="O114" s="191"/>
      <c r="P114" s="191"/>
      <c r="Q114" s="193"/>
      <c r="R114" s="302" t="s">
        <v>129</v>
      </c>
      <c r="S114" s="303"/>
      <c r="T114" s="193"/>
    </row>
    <row r="115" spans="1:20" ht="12.75">
      <c r="A115" s="49"/>
      <c r="B115" s="53" t="str">
        <f>'UTCM 09 BUDGET'!B120</f>
        <v>Name</v>
      </c>
      <c r="C115" s="19"/>
      <c r="D115" s="19"/>
      <c r="E115" s="19"/>
      <c r="G115" s="71"/>
      <c r="H115" s="71"/>
      <c r="I115" s="71"/>
      <c r="J115" s="71"/>
      <c r="K115" s="71"/>
      <c r="L115" s="19"/>
      <c r="M115" s="168"/>
      <c r="N115" s="169"/>
      <c r="O115" s="191"/>
      <c r="P115" s="191"/>
      <c r="Q115" s="193"/>
      <c r="R115" s="302" t="s">
        <v>130</v>
      </c>
      <c r="S115" s="303"/>
      <c r="T115" s="193"/>
    </row>
    <row r="116" spans="1:20" ht="13.5" thickBot="1">
      <c r="A116" s="65"/>
      <c r="B116" s="170" t="str">
        <f>'UTCM 09 BUDGET'!B121</f>
        <v>Title</v>
      </c>
      <c r="C116" s="35"/>
      <c r="D116" s="35"/>
      <c r="E116" s="35"/>
      <c r="F116" s="111"/>
      <c r="G116" s="35"/>
      <c r="H116" s="35"/>
      <c r="I116" s="35"/>
      <c r="J116" s="35"/>
      <c r="K116" s="35"/>
      <c r="L116" s="35"/>
      <c r="M116" s="65"/>
      <c r="N116" s="36"/>
      <c r="O116" s="191"/>
      <c r="P116" s="191"/>
      <c r="Q116" s="193"/>
      <c r="R116" s="302" t="s">
        <v>131</v>
      </c>
      <c r="S116" s="303"/>
      <c r="T116" s="193"/>
    </row>
    <row r="117" spans="1:20" ht="12.75">
      <c r="A117" s="108" t="s">
        <v>116</v>
      </c>
      <c r="B117" s="41"/>
      <c r="C117" s="19"/>
      <c r="D117" s="19"/>
      <c r="E117" s="19"/>
      <c r="F117" s="19"/>
      <c r="G117" s="19" t="str">
        <f>O10</f>
        <v>SOURCE 2</v>
      </c>
      <c r="H117" s="19"/>
      <c r="I117" s="19"/>
      <c r="J117" s="19"/>
      <c r="K117" s="19"/>
      <c r="L117" s="19"/>
      <c r="M117" s="108" t="s">
        <v>19</v>
      </c>
      <c r="N117" s="109"/>
      <c r="O117" s="191"/>
      <c r="P117" s="191"/>
      <c r="Q117" s="193"/>
      <c r="R117" s="302" t="s">
        <v>133</v>
      </c>
      <c r="S117" s="303"/>
      <c r="T117" s="193"/>
    </row>
    <row r="118" spans="1:20" ht="12.75">
      <c r="A118" s="107" t="s">
        <v>117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07"/>
      <c r="N118" s="172"/>
      <c r="O118" s="191"/>
      <c r="P118" s="191"/>
      <c r="Q118" s="193"/>
      <c r="R118" s="302" t="s">
        <v>132</v>
      </c>
      <c r="S118" s="303"/>
      <c r="T118" s="193"/>
    </row>
    <row r="119" spans="1:20" ht="12.75">
      <c r="A119" s="49"/>
      <c r="B119" s="53" t="str">
        <f>'UTCM 09 BUDGET'!B124</f>
        <v>Name</v>
      </c>
      <c r="C119" s="19"/>
      <c r="D119" s="19"/>
      <c r="E119" s="19"/>
      <c r="G119" s="71"/>
      <c r="H119" s="71"/>
      <c r="I119" s="71"/>
      <c r="J119" s="71"/>
      <c r="K119" s="71"/>
      <c r="L119" s="19"/>
      <c r="M119" s="168"/>
      <c r="N119" s="169"/>
      <c r="O119" s="191"/>
      <c r="P119" s="191"/>
      <c r="Q119" s="193"/>
      <c r="R119" s="223"/>
      <c r="S119" s="224"/>
      <c r="T119" s="193"/>
    </row>
    <row r="120" spans="1:20" ht="13.5" thickBot="1">
      <c r="A120" s="65"/>
      <c r="B120" s="170" t="str">
        <f>'UTCM 09 BUDGET'!B125</f>
        <v>Title</v>
      </c>
      <c r="C120" s="35"/>
      <c r="D120" s="35"/>
      <c r="E120" s="35"/>
      <c r="F120" s="111"/>
      <c r="G120" s="35"/>
      <c r="H120" s="35"/>
      <c r="I120" s="35"/>
      <c r="J120" s="35"/>
      <c r="K120" s="35"/>
      <c r="L120" s="35"/>
      <c r="M120" s="65"/>
      <c r="N120" s="36"/>
      <c r="O120" s="191"/>
      <c r="P120" s="191"/>
      <c r="Q120" s="193"/>
      <c r="R120" s="302" t="s">
        <v>147</v>
      </c>
      <c r="S120" s="303"/>
      <c r="T120" s="193"/>
    </row>
    <row r="121" spans="1:20" ht="12.75">
      <c r="A121" s="108" t="s">
        <v>116</v>
      </c>
      <c r="B121" s="41"/>
      <c r="C121" s="19"/>
      <c r="D121" s="19"/>
      <c r="E121" s="19"/>
      <c r="F121" s="19"/>
      <c r="G121" s="19" t="str">
        <f>P10</f>
        <v>SOURCE 3</v>
      </c>
      <c r="H121" s="19"/>
      <c r="I121" s="19"/>
      <c r="J121" s="19"/>
      <c r="K121" s="19"/>
      <c r="L121" s="19"/>
      <c r="M121" s="108" t="s">
        <v>19</v>
      </c>
      <c r="N121" s="109"/>
      <c r="O121" s="191"/>
      <c r="P121" s="191"/>
      <c r="Q121" s="193"/>
      <c r="R121" s="302" t="s">
        <v>148</v>
      </c>
      <c r="S121" s="303"/>
      <c r="T121" s="193"/>
    </row>
    <row r="122" spans="1:20" ht="12.75">
      <c r="A122" s="107" t="s">
        <v>117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07"/>
      <c r="N122" s="172"/>
      <c r="O122" s="191"/>
      <c r="P122" s="191"/>
      <c r="Q122" s="193"/>
      <c r="R122" s="302" t="s">
        <v>149</v>
      </c>
      <c r="S122" s="303"/>
      <c r="T122" s="193"/>
    </row>
    <row r="123" spans="1:20" ht="12.75">
      <c r="A123" s="49"/>
      <c r="B123" s="53" t="str">
        <f>'UTCM 09 BUDGET'!B128</f>
        <v>Name</v>
      </c>
      <c r="C123" s="19"/>
      <c r="D123" s="19"/>
      <c r="E123" s="19"/>
      <c r="G123" s="71"/>
      <c r="H123" s="71"/>
      <c r="I123" s="71"/>
      <c r="J123" s="71"/>
      <c r="K123" s="71"/>
      <c r="L123" s="19"/>
      <c r="M123" s="168"/>
      <c r="N123" s="169"/>
      <c r="O123" s="191"/>
      <c r="P123" s="191"/>
      <c r="Q123" s="193"/>
      <c r="R123" s="302" t="s">
        <v>150</v>
      </c>
      <c r="S123" s="303"/>
      <c r="T123" s="193"/>
    </row>
    <row r="124" spans="1:20" ht="13.5" thickBot="1">
      <c r="A124" s="65"/>
      <c r="B124" s="170" t="str">
        <f>'UTCM 09 BUDGET'!B129</f>
        <v>Title</v>
      </c>
      <c r="C124" s="35"/>
      <c r="D124" s="35"/>
      <c r="E124" s="35"/>
      <c r="F124" s="111"/>
      <c r="G124" s="35"/>
      <c r="H124" s="35"/>
      <c r="I124" s="35"/>
      <c r="J124" s="35"/>
      <c r="K124" s="35"/>
      <c r="L124" s="35"/>
      <c r="M124" s="65"/>
      <c r="N124" s="36"/>
      <c r="O124" s="191"/>
      <c r="P124" s="191"/>
      <c r="Q124" s="193"/>
      <c r="R124" s="302" t="s">
        <v>151</v>
      </c>
      <c r="S124" s="303"/>
      <c r="T124" s="193"/>
    </row>
    <row r="125" spans="1:20" ht="12.75">
      <c r="A125" s="108" t="s">
        <v>116</v>
      </c>
      <c r="B125" s="41"/>
      <c r="C125" s="19"/>
      <c r="D125" s="19"/>
      <c r="E125" s="19"/>
      <c r="F125" s="19"/>
      <c r="G125" s="19" t="str">
        <f>Q10</f>
        <v>SOURCE 4</v>
      </c>
      <c r="H125" s="19"/>
      <c r="I125" s="19"/>
      <c r="J125" s="19"/>
      <c r="K125" s="19"/>
      <c r="L125" s="19"/>
      <c r="M125" s="108" t="s">
        <v>19</v>
      </c>
      <c r="N125" s="109"/>
      <c r="O125" s="191"/>
      <c r="P125" s="191"/>
      <c r="Q125" s="193"/>
      <c r="R125" s="223"/>
      <c r="S125" s="224"/>
      <c r="T125" s="193"/>
    </row>
    <row r="126" spans="1:20" ht="12.75">
      <c r="A126" s="107" t="s">
        <v>117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07"/>
      <c r="N126" s="172"/>
      <c r="O126" s="191"/>
      <c r="P126" s="191"/>
      <c r="Q126" s="193"/>
      <c r="R126" s="223"/>
      <c r="S126" s="224"/>
      <c r="T126" s="193"/>
    </row>
    <row r="127" spans="1:20" ht="12.75">
      <c r="A127" s="49"/>
      <c r="B127" s="53" t="str">
        <f>'UTCM 09 BUDGET'!B132</f>
        <v>Name</v>
      </c>
      <c r="C127" s="19"/>
      <c r="D127" s="19"/>
      <c r="E127" s="19"/>
      <c r="G127" s="71"/>
      <c r="H127" s="71"/>
      <c r="I127" s="71"/>
      <c r="J127" s="71"/>
      <c r="K127" s="71"/>
      <c r="L127" s="19"/>
      <c r="M127" s="168"/>
      <c r="N127" s="169"/>
      <c r="O127" s="191"/>
      <c r="P127" s="191"/>
      <c r="Q127" s="193"/>
      <c r="R127" s="223"/>
      <c r="S127" s="224"/>
      <c r="T127" s="193"/>
    </row>
    <row r="128" spans="1:20" ht="13.5" thickBot="1">
      <c r="A128" s="65"/>
      <c r="B128" s="170" t="str">
        <f>'UTCM 09 BUDGET'!B133</f>
        <v>Title</v>
      </c>
      <c r="C128" s="35"/>
      <c r="D128" s="35"/>
      <c r="E128" s="35"/>
      <c r="F128" s="111"/>
      <c r="G128" s="35"/>
      <c r="H128" s="35"/>
      <c r="I128" s="35"/>
      <c r="J128" s="35"/>
      <c r="K128" s="35"/>
      <c r="L128" s="35"/>
      <c r="M128" s="65"/>
      <c r="N128" s="36"/>
      <c r="O128" s="191"/>
      <c r="P128" s="191"/>
      <c r="Q128" s="193"/>
      <c r="R128" s="225"/>
      <c r="S128" s="211"/>
      <c r="T128" s="193"/>
    </row>
    <row r="129" spans="1:18" ht="12.75">
      <c r="A129" s="94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200"/>
      <c r="N129" s="200"/>
      <c r="O129" s="193"/>
      <c r="P129" s="193"/>
      <c r="Q129" s="193"/>
      <c r="R129" s="193"/>
    </row>
    <row r="130" spans="1:18" ht="12.75">
      <c r="A130" s="112" t="s">
        <v>21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3"/>
      <c r="N130" s="193"/>
      <c r="O130" s="193"/>
      <c r="P130" s="193"/>
      <c r="Q130" s="193"/>
      <c r="R130" s="193"/>
    </row>
    <row r="131" spans="1:18" ht="12.75">
      <c r="A131" s="113" t="s">
        <v>85</v>
      </c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3"/>
      <c r="N131" s="193"/>
      <c r="O131" s="193"/>
      <c r="P131" s="193"/>
      <c r="Q131" s="193"/>
      <c r="R131" s="193"/>
    </row>
    <row r="132" spans="1:18" ht="12.75">
      <c r="A132" s="113" t="s">
        <v>92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3"/>
      <c r="N132" s="193"/>
      <c r="O132" s="193"/>
      <c r="P132" s="193"/>
      <c r="Q132" s="193"/>
      <c r="R132" s="193"/>
    </row>
    <row r="133" spans="1:18" ht="12.75">
      <c r="A133" s="113" t="s">
        <v>22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3"/>
      <c r="N133" s="193"/>
      <c r="O133" s="193"/>
      <c r="P133" s="193"/>
      <c r="Q133" s="193"/>
      <c r="R133" s="193"/>
    </row>
    <row r="134" spans="1:18" ht="12.75">
      <c r="A134" s="112" t="s">
        <v>23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3"/>
      <c r="L134" s="193"/>
      <c r="M134" s="193"/>
      <c r="N134" s="193"/>
      <c r="O134" s="193"/>
      <c r="P134" s="193"/>
      <c r="Q134" s="193"/>
      <c r="R134" s="193"/>
    </row>
    <row r="135" spans="1:18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3"/>
      <c r="L135" s="193"/>
      <c r="M135" s="193"/>
      <c r="N135" s="193"/>
      <c r="O135" s="193"/>
      <c r="P135" s="193"/>
      <c r="Q135" s="193"/>
      <c r="R135" s="193"/>
    </row>
    <row r="136" spans="1:18" ht="12.75">
      <c r="A136" s="52"/>
      <c r="B136" s="52" t="s">
        <v>24</v>
      </c>
      <c r="C136" s="52"/>
      <c r="D136" s="52"/>
      <c r="E136" s="52"/>
      <c r="F136" s="52"/>
      <c r="G136" s="52"/>
      <c r="H136" s="52"/>
      <c r="I136" s="52"/>
      <c r="J136" s="52"/>
      <c r="K136" s="193"/>
      <c r="L136" s="193"/>
      <c r="M136" s="193"/>
      <c r="N136" s="193"/>
      <c r="O136" s="193"/>
      <c r="P136" s="193"/>
      <c r="Q136" s="193"/>
      <c r="R136" s="193"/>
    </row>
    <row r="137" spans="1:18" ht="12.75">
      <c r="A137" s="257"/>
      <c r="B137" s="257" t="s">
        <v>134</v>
      </c>
      <c r="C137" s="257"/>
      <c r="D137" s="52"/>
      <c r="E137" s="258"/>
      <c r="F137" s="257"/>
      <c r="G137" s="257"/>
      <c r="H137" s="257"/>
      <c r="I137" s="257"/>
      <c r="J137" s="52"/>
      <c r="K137" s="193"/>
      <c r="L137" s="193"/>
      <c r="M137" s="193"/>
      <c r="N137" s="193"/>
      <c r="O137" s="193"/>
      <c r="P137" s="193"/>
      <c r="Q137" s="193"/>
      <c r="R137" s="193"/>
    </row>
    <row r="138" spans="1:18" ht="12.75">
      <c r="A138" s="257"/>
      <c r="B138" s="257" t="s">
        <v>25</v>
      </c>
      <c r="C138" s="257"/>
      <c r="D138" s="52"/>
      <c r="E138" s="258"/>
      <c r="F138" s="257"/>
      <c r="G138" s="257"/>
      <c r="H138" s="257"/>
      <c r="I138" s="257"/>
      <c r="J138" s="52"/>
      <c r="K138" s="193"/>
      <c r="L138" s="193"/>
      <c r="M138" s="193"/>
      <c r="N138" s="193"/>
      <c r="O138" s="193"/>
      <c r="P138" s="193"/>
      <c r="Q138" s="193"/>
      <c r="R138" s="193"/>
    </row>
    <row r="139" spans="1:18" ht="12.75">
      <c r="A139" s="259" t="s">
        <v>26</v>
      </c>
      <c r="B139" s="263">
        <f>1400/87</f>
        <v>16.091954022988507</v>
      </c>
      <c r="C139" s="262"/>
      <c r="D139" s="272"/>
      <c r="E139" s="273"/>
      <c r="F139" s="262"/>
      <c r="G139" s="263"/>
      <c r="H139" s="263"/>
      <c r="I139" s="263"/>
      <c r="J139" s="52"/>
      <c r="K139" s="193"/>
      <c r="L139" s="193"/>
      <c r="M139" s="193"/>
      <c r="N139" s="193"/>
      <c r="O139" s="193"/>
      <c r="P139" s="193"/>
      <c r="Q139" s="193"/>
      <c r="R139" s="193"/>
    </row>
    <row r="140" spans="1:18" ht="12.75">
      <c r="A140" s="259" t="s">
        <v>27</v>
      </c>
      <c r="B140" s="263">
        <f>1300/87</f>
        <v>14.942528735632184</v>
      </c>
      <c r="C140" s="262"/>
      <c r="D140" s="272"/>
      <c r="E140" s="273"/>
      <c r="F140" s="262"/>
      <c r="G140" s="263"/>
      <c r="H140" s="263"/>
      <c r="I140" s="263"/>
      <c r="J140" s="52"/>
      <c r="K140" s="193"/>
      <c r="L140" s="193"/>
      <c r="M140" s="193"/>
      <c r="N140" s="193"/>
      <c r="O140" s="193"/>
      <c r="P140" s="193"/>
      <c r="Q140" s="193"/>
      <c r="R140" s="193"/>
    </row>
    <row r="141" spans="1:18" ht="12.75">
      <c r="A141" s="259" t="s">
        <v>28</v>
      </c>
      <c r="B141" s="263">
        <f>1200/87</f>
        <v>13.793103448275861</v>
      </c>
      <c r="C141" s="262"/>
      <c r="D141" s="272"/>
      <c r="E141" s="273"/>
      <c r="F141" s="262"/>
      <c r="G141" s="263"/>
      <c r="H141" s="263"/>
      <c r="I141" s="263"/>
      <c r="J141" s="52"/>
      <c r="K141" s="193"/>
      <c r="L141" s="193"/>
      <c r="M141" s="193"/>
      <c r="N141" s="193"/>
      <c r="O141" s="193"/>
      <c r="P141" s="193"/>
      <c r="Q141" s="193"/>
      <c r="R141" s="193"/>
    </row>
    <row r="142" spans="1:18" ht="12.75">
      <c r="A142" s="52"/>
      <c r="B142" s="52"/>
      <c r="C142" s="272"/>
      <c r="D142" s="272"/>
      <c r="E142" s="272"/>
      <c r="F142" s="272"/>
      <c r="G142" s="52"/>
      <c r="H142" s="52"/>
      <c r="I142" s="52"/>
      <c r="J142" s="52"/>
      <c r="K142" s="193"/>
      <c r="L142" s="193"/>
      <c r="M142" s="193"/>
      <c r="N142" s="193"/>
      <c r="O142" s="193"/>
      <c r="P142" s="193"/>
      <c r="Q142" s="193"/>
      <c r="R142" s="193"/>
    </row>
    <row r="143" spans="1:18" ht="12.75">
      <c r="A143" s="116"/>
      <c r="B143" s="52"/>
      <c r="C143" s="52"/>
      <c r="D143" s="52"/>
      <c r="E143" s="52"/>
      <c r="F143" s="52"/>
      <c r="G143" s="52"/>
      <c r="H143" s="52"/>
      <c r="I143" s="52"/>
      <c r="J143" s="52"/>
      <c r="K143" s="193"/>
      <c r="L143" s="193"/>
      <c r="M143" s="193"/>
      <c r="N143" s="193"/>
      <c r="O143" s="193"/>
      <c r="P143" s="193"/>
      <c r="Q143" s="193"/>
      <c r="R143" s="193"/>
    </row>
    <row r="144" spans="1:17" ht="12.75">
      <c r="A144" s="258"/>
      <c r="B144" s="258"/>
      <c r="C144" s="258"/>
      <c r="D144" s="258"/>
      <c r="E144" s="258"/>
      <c r="F144" s="258"/>
      <c r="G144" s="258"/>
      <c r="H144" s="258"/>
      <c r="I144" s="258"/>
      <c r="J144" s="258"/>
      <c r="K144" s="191"/>
      <c r="L144" s="191"/>
      <c r="M144" s="191"/>
      <c r="N144" s="191"/>
      <c r="O144" s="191"/>
      <c r="P144" s="191"/>
      <c r="Q144" s="191"/>
    </row>
    <row r="145" spans="1:17" ht="12.75">
      <c r="A145" s="258"/>
      <c r="B145" s="258"/>
      <c r="C145" s="264" t="s">
        <v>45</v>
      </c>
      <c r="D145" s="265"/>
      <c r="E145" s="266" t="s">
        <v>42</v>
      </c>
      <c r="F145" s="266"/>
      <c r="G145" s="266" t="s">
        <v>44</v>
      </c>
      <c r="H145" s="266" t="s">
        <v>43</v>
      </c>
      <c r="I145" s="267" t="s">
        <v>50</v>
      </c>
      <c r="J145" s="268"/>
      <c r="K145" s="191"/>
      <c r="L145" s="191"/>
      <c r="M145" s="191"/>
      <c r="N145" s="191"/>
      <c r="O145" s="191"/>
      <c r="P145" s="191"/>
      <c r="Q145" s="191"/>
    </row>
    <row r="146" spans="1:17" ht="12.75">
      <c r="A146" s="258"/>
      <c r="B146" s="268"/>
      <c r="C146" s="269" t="s">
        <v>47</v>
      </c>
      <c r="D146" s="268"/>
      <c r="E146" s="270">
        <v>391.5</v>
      </c>
      <c r="F146" s="270"/>
      <c r="G146" s="270">
        <v>4.5</v>
      </c>
      <c r="H146" s="271">
        <f>E146/2088</f>
        <v>0.1875</v>
      </c>
      <c r="I146" s="268">
        <v>9</v>
      </c>
      <c r="J146" s="268"/>
      <c r="K146" s="191"/>
      <c r="L146" s="191"/>
      <c r="M146" s="191"/>
      <c r="N146" s="191"/>
      <c r="O146" s="191"/>
      <c r="P146" s="191"/>
      <c r="Q146" s="191"/>
    </row>
    <row r="147" spans="1:17" ht="12.75">
      <c r="A147" s="258"/>
      <c r="B147" s="268"/>
      <c r="C147" s="269" t="s">
        <v>41</v>
      </c>
      <c r="D147" s="268"/>
      <c r="E147" s="270">
        <v>261</v>
      </c>
      <c r="F147" s="270"/>
      <c r="G147" s="270">
        <v>3</v>
      </c>
      <c r="H147" s="271">
        <f>E147/2088</f>
        <v>0.125</v>
      </c>
      <c r="I147" s="268">
        <v>6</v>
      </c>
      <c r="J147" s="268"/>
      <c r="K147" s="191"/>
      <c r="L147" s="191"/>
      <c r="M147" s="191"/>
      <c r="N147" s="191"/>
      <c r="O147" s="191"/>
      <c r="P147" s="191"/>
      <c r="Q147" s="191"/>
    </row>
    <row r="148" spans="1:17" ht="12.75">
      <c r="A148" s="258"/>
      <c r="B148" s="268"/>
      <c r="C148" s="269" t="s">
        <v>46</v>
      </c>
      <c r="D148" s="268"/>
      <c r="E148" s="270">
        <f>2*E146</f>
        <v>783</v>
      </c>
      <c r="F148" s="270"/>
      <c r="G148" s="270">
        <f>2*G146</f>
        <v>9</v>
      </c>
      <c r="H148" s="271">
        <f>2*H146</f>
        <v>0.375</v>
      </c>
      <c r="I148" s="268">
        <v>18</v>
      </c>
      <c r="J148" s="268"/>
      <c r="K148" s="191"/>
      <c r="L148" s="191"/>
      <c r="M148" s="191"/>
      <c r="N148" s="191"/>
      <c r="O148" s="191"/>
      <c r="P148" s="191"/>
      <c r="Q148" s="191"/>
    </row>
    <row r="149" spans="1:17" ht="12.75">
      <c r="A149" s="258"/>
      <c r="B149" s="268"/>
      <c r="C149" s="269" t="s">
        <v>48</v>
      </c>
      <c r="D149" s="268"/>
      <c r="E149" s="270">
        <f aca="true" t="shared" si="3" ref="E149:H150">E146+E147</f>
        <v>652.5</v>
      </c>
      <c r="F149" s="270"/>
      <c r="G149" s="270">
        <f t="shared" si="3"/>
        <v>7.5</v>
      </c>
      <c r="H149" s="271">
        <f t="shared" si="3"/>
        <v>0.3125</v>
      </c>
      <c r="I149" s="268">
        <v>15</v>
      </c>
      <c r="J149" s="268"/>
      <c r="K149" s="191"/>
      <c r="L149" s="191"/>
      <c r="M149" s="191"/>
      <c r="N149" s="191"/>
      <c r="O149" s="191"/>
      <c r="P149" s="191"/>
      <c r="Q149" s="191"/>
    </row>
    <row r="150" spans="1:17" ht="12.75">
      <c r="A150" s="258"/>
      <c r="B150" s="268"/>
      <c r="C150" s="269" t="s">
        <v>49</v>
      </c>
      <c r="D150" s="268"/>
      <c r="E150" s="270">
        <f t="shared" si="3"/>
        <v>1044</v>
      </c>
      <c r="F150" s="270"/>
      <c r="G150" s="270">
        <f t="shared" si="3"/>
        <v>12</v>
      </c>
      <c r="H150" s="271">
        <f t="shared" si="3"/>
        <v>0.5</v>
      </c>
      <c r="I150" s="268">
        <v>24</v>
      </c>
      <c r="J150" s="268"/>
      <c r="K150" s="191"/>
      <c r="L150" s="191"/>
      <c r="M150" s="191"/>
      <c r="N150" s="191"/>
      <c r="O150" s="191"/>
      <c r="P150" s="191"/>
      <c r="Q150" s="191"/>
    </row>
    <row r="151" spans="1:17" ht="12.75">
      <c r="A151" s="191"/>
      <c r="B151" s="191"/>
      <c r="C151" s="191"/>
      <c r="D151" s="191"/>
      <c r="E151" s="191"/>
      <c r="F151" s="191"/>
      <c r="G151" s="191"/>
      <c r="H151" s="191"/>
      <c r="I151" s="191"/>
      <c r="J151" s="191"/>
      <c r="K151" s="191"/>
      <c r="L151" s="191"/>
      <c r="M151" s="191"/>
      <c r="N151" s="191"/>
      <c r="O151" s="191"/>
      <c r="P151" s="191"/>
      <c r="Q151" s="191"/>
    </row>
    <row r="152" spans="1:18" ht="12.75">
      <c r="A152" s="193"/>
      <c r="B152" s="193"/>
      <c r="C152" s="193"/>
      <c r="D152" s="235"/>
      <c r="E152" s="193"/>
      <c r="F152" s="193"/>
      <c r="G152" s="193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  <c r="R152" s="193"/>
    </row>
    <row r="153" spans="1:18" ht="12.75">
      <c r="A153" s="193"/>
      <c r="B153" s="193"/>
      <c r="C153" s="193"/>
      <c r="D153" s="235"/>
      <c r="E153" s="193"/>
      <c r="F153" s="193"/>
      <c r="G153" s="193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  <c r="R153" s="193"/>
    </row>
    <row r="154" spans="1:18" ht="12.75">
      <c r="A154" s="193"/>
      <c r="B154" s="193"/>
      <c r="C154" s="193"/>
      <c r="D154" s="235"/>
      <c r="E154" s="193"/>
      <c r="F154" s="193"/>
      <c r="G154" s="193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  <c r="R154" s="193"/>
    </row>
    <row r="155" spans="1:18" ht="12.75">
      <c r="A155" s="193"/>
      <c r="B155" s="193"/>
      <c r="C155" s="193"/>
      <c r="D155" s="235"/>
      <c r="E155" s="193"/>
      <c r="F155" s="193"/>
      <c r="G155" s="193"/>
      <c r="H155" s="193"/>
      <c r="I155" s="193"/>
      <c r="J155" s="193"/>
      <c r="K155" s="193"/>
      <c r="L155" s="193"/>
      <c r="M155" s="193"/>
      <c r="N155" s="193"/>
      <c r="O155" s="193"/>
      <c r="P155" s="193"/>
      <c r="Q155" s="193"/>
      <c r="R155" s="193"/>
    </row>
    <row r="156" spans="1:18" ht="12.75">
      <c r="A156" s="193"/>
      <c r="B156" s="193"/>
      <c r="C156" s="193"/>
      <c r="D156" s="235"/>
      <c r="E156" s="193"/>
      <c r="F156" s="193"/>
      <c r="G156" s="193"/>
      <c r="H156" s="193"/>
      <c r="I156" s="193"/>
      <c r="J156" s="193"/>
      <c r="K156" s="193"/>
      <c r="L156" s="193"/>
      <c r="M156" s="193"/>
      <c r="N156" s="193"/>
      <c r="O156" s="193"/>
      <c r="P156" s="193"/>
      <c r="Q156" s="193"/>
      <c r="R156" s="193"/>
    </row>
    <row r="157" spans="1:18" ht="12.75">
      <c r="A157" s="193"/>
      <c r="B157" s="193"/>
      <c r="C157" s="193"/>
      <c r="D157" s="235"/>
      <c r="E157" s="193"/>
      <c r="F157" s="193"/>
      <c r="G157" s="193"/>
      <c r="H157" s="193"/>
      <c r="I157" s="193"/>
      <c r="J157" s="193"/>
      <c r="K157" s="193"/>
      <c r="L157" s="193"/>
      <c r="M157" s="193"/>
      <c r="N157" s="193"/>
      <c r="O157" s="193"/>
      <c r="P157" s="193"/>
      <c r="Q157" s="193"/>
      <c r="R157" s="193"/>
    </row>
    <row r="158" spans="1:18" ht="12.75">
      <c r="A158" s="193"/>
      <c r="B158" s="193"/>
      <c r="C158" s="193"/>
      <c r="D158" s="235"/>
      <c r="E158" s="193"/>
      <c r="F158" s="193"/>
      <c r="G158" s="193"/>
      <c r="H158" s="193"/>
      <c r="I158" s="193"/>
      <c r="J158" s="193"/>
      <c r="K158" s="193"/>
      <c r="L158" s="193"/>
      <c r="M158" s="193"/>
      <c r="N158" s="193"/>
      <c r="O158" s="193"/>
      <c r="P158" s="193"/>
      <c r="Q158" s="193"/>
      <c r="R158" s="193"/>
    </row>
    <row r="159" spans="1:17" ht="12.75">
      <c r="A159" s="191"/>
      <c r="B159" s="191"/>
      <c r="C159" s="191"/>
      <c r="D159" s="191"/>
      <c r="E159" s="191"/>
      <c r="F159" s="191"/>
      <c r="G159" s="191"/>
      <c r="H159" s="191"/>
      <c r="I159" s="191"/>
      <c r="J159" s="191"/>
      <c r="K159" s="191"/>
      <c r="L159" s="191"/>
      <c r="M159" s="191"/>
      <c r="N159" s="191"/>
      <c r="O159" s="191"/>
      <c r="P159" s="191"/>
      <c r="Q159" s="191"/>
    </row>
    <row r="160" spans="1:17" ht="12.75">
      <c r="A160" s="191"/>
      <c r="B160" s="191"/>
      <c r="C160" s="191"/>
      <c r="D160" s="191"/>
      <c r="E160" s="191"/>
      <c r="F160" s="191"/>
      <c r="G160" s="191"/>
      <c r="H160" s="191"/>
      <c r="I160" s="191"/>
      <c r="J160" s="191"/>
      <c r="K160" s="191"/>
      <c r="L160" s="191"/>
      <c r="M160" s="191"/>
      <c r="N160" s="191"/>
      <c r="O160" s="191"/>
      <c r="P160" s="191"/>
      <c r="Q160" s="191"/>
    </row>
    <row r="161" spans="1:17" ht="12.75">
      <c r="A161" s="191"/>
      <c r="B161" s="191"/>
      <c r="C161" s="191"/>
      <c r="D161" s="191"/>
      <c r="E161" s="191"/>
      <c r="F161" s="191"/>
      <c r="G161" s="191"/>
      <c r="H161" s="191"/>
      <c r="I161" s="191"/>
      <c r="J161" s="191"/>
      <c r="K161" s="191"/>
      <c r="L161" s="191"/>
      <c r="M161" s="191"/>
      <c r="N161" s="191"/>
      <c r="O161" s="191"/>
      <c r="P161" s="191"/>
      <c r="Q161" s="191"/>
    </row>
    <row r="162" spans="1:17" ht="12.75">
      <c r="A162" s="191"/>
      <c r="B162" s="191"/>
      <c r="C162" s="191"/>
      <c r="D162" s="191"/>
      <c r="E162" s="191"/>
      <c r="F162" s="191"/>
      <c r="G162" s="191"/>
      <c r="H162" s="191"/>
      <c r="I162" s="191"/>
      <c r="J162" s="191"/>
      <c r="K162" s="191"/>
      <c r="L162" s="191"/>
      <c r="M162" s="191"/>
      <c r="N162" s="191"/>
      <c r="O162" s="191"/>
      <c r="P162" s="191"/>
      <c r="Q162" s="191"/>
    </row>
    <row r="163" spans="1:17" ht="12.75">
      <c r="A163" s="191"/>
      <c r="B163" s="191"/>
      <c r="C163" s="191"/>
      <c r="D163" s="191"/>
      <c r="E163" s="191"/>
      <c r="F163" s="191"/>
      <c r="G163" s="191"/>
      <c r="H163" s="191"/>
      <c r="I163" s="191"/>
      <c r="J163" s="191"/>
      <c r="K163" s="191"/>
      <c r="L163" s="191"/>
      <c r="M163" s="191"/>
      <c r="N163" s="191"/>
      <c r="O163" s="191"/>
      <c r="P163" s="191"/>
      <c r="Q163" s="191"/>
    </row>
    <row r="164" spans="1:17" ht="12.75">
      <c r="A164" s="191"/>
      <c r="B164" s="191"/>
      <c r="C164" s="191"/>
      <c r="D164" s="191"/>
      <c r="E164" s="191"/>
      <c r="F164" s="191"/>
      <c r="G164" s="191"/>
      <c r="H164" s="191"/>
      <c r="I164" s="191"/>
      <c r="J164" s="191"/>
      <c r="K164" s="191"/>
      <c r="L164" s="191"/>
      <c r="M164" s="191"/>
      <c r="N164" s="191"/>
      <c r="O164" s="191"/>
      <c r="P164" s="191"/>
      <c r="Q164" s="191"/>
    </row>
    <row r="165" spans="1:17" ht="12.75">
      <c r="A165" s="191"/>
      <c r="B165" s="191"/>
      <c r="C165" s="191"/>
      <c r="D165" s="191"/>
      <c r="E165" s="191"/>
      <c r="F165" s="191"/>
      <c r="G165" s="191"/>
      <c r="H165" s="191"/>
      <c r="I165" s="191"/>
      <c r="J165" s="191"/>
      <c r="K165" s="191"/>
      <c r="L165" s="191"/>
      <c r="M165" s="191"/>
      <c r="N165" s="191"/>
      <c r="O165" s="191"/>
      <c r="P165" s="191"/>
      <c r="Q165" s="191"/>
    </row>
    <row r="166" spans="1:17" ht="12.75">
      <c r="A166" s="191"/>
      <c r="B166" s="191"/>
      <c r="C166" s="191"/>
      <c r="D166" s="191"/>
      <c r="E166" s="191"/>
      <c r="F166" s="191"/>
      <c r="G166" s="191"/>
      <c r="H166" s="191"/>
      <c r="I166" s="191"/>
      <c r="J166" s="191"/>
      <c r="K166" s="191"/>
      <c r="L166" s="191"/>
      <c r="M166" s="191"/>
      <c r="N166" s="191"/>
      <c r="O166" s="191"/>
      <c r="P166" s="191"/>
      <c r="Q166" s="191"/>
    </row>
    <row r="167" spans="1:17" ht="12.75">
      <c r="A167" s="191"/>
      <c r="B167" s="191"/>
      <c r="C167" s="191"/>
      <c r="D167" s="191"/>
      <c r="E167" s="191"/>
      <c r="F167" s="191"/>
      <c r="G167" s="191"/>
      <c r="H167" s="191"/>
      <c r="I167" s="191"/>
      <c r="J167" s="191"/>
      <c r="K167" s="191"/>
      <c r="L167" s="191"/>
      <c r="M167" s="191"/>
      <c r="N167" s="191"/>
      <c r="O167" s="191"/>
      <c r="P167" s="191"/>
      <c r="Q167" s="191"/>
    </row>
    <row r="168" spans="1:17" ht="12.75">
      <c r="A168" s="191"/>
      <c r="B168" s="191"/>
      <c r="C168" s="191"/>
      <c r="D168" s="191"/>
      <c r="E168" s="191"/>
      <c r="F168" s="191"/>
      <c r="G168" s="191"/>
      <c r="H168" s="191"/>
      <c r="I168" s="191"/>
      <c r="J168" s="191"/>
      <c r="K168" s="191"/>
      <c r="L168" s="191"/>
      <c r="M168" s="191"/>
      <c r="N168" s="191"/>
      <c r="O168" s="191"/>
      <c r="P168" s="191"/>
      <c r="Q168" s="191"/>
    </row>
    <row r="169" spans="1:17" ht="12.75">
      <c r="A169" s="191"/>
      <c r="B169" s="191"/>
      <c r="C169" s="191"/>
      <c r="D169" s="191"/>
      <c r="E169" s="191"/>
      <c r="F169" s="191"/>
      <c r="G169" s="191"/>
      <c r="H169" s="191"/>
      <c r="I169" s="191"/>
      <c r="J169" s="191"/>
      <c r="K169" s="191"/>
      <c r="L169" s="191"/>
      <c r="M169" s="191"/>
      <c r="N169" s="191"/>
      <c r="O169" s="191"/>
      <c r="P169" s="191"/>
      <c r="Q169" s="191"/>
    </row>
    <row r="170" spans="1:17" ht="12.75">
      <c r="A170" s="191"/>
      <c r="B170" s="191"/>
      <c r="C170" s="191"/>
      <c r="D170" s="191"/>
      <c r="E170" s="191"/>
      <c r="F170" s="191"/>
      <c r="G170" s="191"/>
      <c r="H170" s="191"/>
      <c r="I170" s="191"/>
      <c r="J170" s="191"/>
      <c r="K170" s="191"/>
      <c r="L170" s="191"/>
      <c r="M170" s="191"/>
      <c r="N170" s="191"/>
      <c r="O170" s="191"/>
      <c r="P170" s="191"/>
      <c r="Q170" s="191"/>
    </row>
    <row r="171" spans="1:17" ht="12.75">
      <c r="A171" s="191"/>
      <c r="B171" s="191"/>
      <c r="C171" s="191"/>
      <c r="D171" s="191"/>
      <c r="E171" s="191"/>
      <c r="F171" s="191"/>
      <c r="G171" s="191"/>
      <c r="H171" s="191"/>
      <c r="I171" s="191"/>
      <c r="J171" s="191"/>
      <c r="K171" s="191"/>
      <c r="L171" s="191"/>
      <c r="M171" s="191"/>
      <c r="N171" s="191"/>
      <c r="O171" s="191"/>
      <c r="P171" s="191"/>
      <c r="Q171" s="191"/>
    </row>
    <row r="172" spans="1:17" ht="12.75">
      <c r="A172" s="191"/>
      <c r="B172" s="191"/>
      <c r="C172" s="191"/>
      <c r="D172" s="191"/>
      <c r="E172" s="191"/>
      <c r="F172" s="191"/>
      <c r="G172" s="191"/>
      <c r="H172" s="191"/>
      <c r="I172" s="191"/>
      <c r="J172" s="191"/>
      <c r="K172" s="191"/>
      <c r="L172" s="191"/>
      <c r="M172" s="191"/>
      <c r="N172" s="191"/>
      <c r="O172" s="191"/>
      <c r="P172" s="191"/>
      <c r="Q172" s="191"/>
    </row>
    <row r="173" spans="1:17" ht="12.75">
      <c r="A173" s="191"/>
      <c r="B173" s="191"/>
      <c r="C173" s="191"/>
      <c r="D173" s="191"/>
      <c r="E173" s="191"/>
      <c r="F173" s="191"/>
      <c r="G173" s="191"/>
      <c r="H173" s="191"/>
      <c r="I173" s="191"/>
      <c r="J173" s="191"/>
      <c r="K173" s="191"/>
      <c r="L173" s="191"/>
      <c r="M173" s="191"/>
      <c r="N173" s="191"/>
      <c r="O173" s="191"/>
      <c r="P173" s="191"/>
      <c r="Q173" s="191"/>
    </row>
    <row r="174" spans="1:17" ht="12.75">
      <c r="A174" s="191"/>
      <c r="B174" s="191"/>
      <c r="C174" s="191"/>
      <c r="D174" s="191"/>
      <c r="E174" s="191"/>
      <c r="F174" s="191"/>
      <c r="G174" s="191"/>
      <c r="H174" s="191"/>
      <c r="I174" s="191"/>
      <c r="J174" s="191"/>
      <c r="K174" s="191"/>
      <c r="L174" s="191"/>
      <c r="M174" s="191"/>
      <c r="N174" s="191"/>
      <c r="O174" s="191"/>
      <c r="P174" s="191"/>
      <c r="Q174" s="191"/>
    </row>
    <row r="175" spans="1:17" ht="12.75">
      <c r="A175" s="191"/>
      <c r="B175" s="191"/>
      <c r="C175" s="191"/>
      <c r="D175" s="191"/>
      <c r="E175" s="191"/>
      <c r="F175" s="191"/>
      <c r="G175" s="191"/>
      <c r="H175" s="191"/>
      <c r="I175" s="191"/>
      <c r="J175" s="191"/>
      <c r="K175" s="191"/>
      <c r="L175" s="191"/>
      <c r="M175" s="191"/>
      <c r="N175" s="191"/>
      <c r="O175" s="191"/>
      <c r="P175" s="191"/>
      <c r="Q175" s="191"/>
    </row>
    <row r="176" spans="1:17" ht="12.75">
      <c r="A176" s="191"/>
      <c r="B176" s="191"/>
      <c r="C176" s="191"/>
      <c r="D176" s="191"/>
      <c r="E176" s="191"/>
      <c r="F176" s="191"/>
      <c r="G176" s="191"/>
      <c r="H176" s="191"/>
      <c r="I176" s="191"/>
      <c r="J176" s="191"/>
      <c r="K176" s="191"/>
      <c r="L176" s="191"/>
      <c r="M176" s="191"/>
      <c r="N176" s="191"/>
      <c r="O176" s="191"/>
      <c r="P176" s="191"/>
      <c r="Q176" s="191"/>
    </row>
    <row r="177" s="191" customFormat="1" ht="12.75"/>
    <row r="178" s="191" customFormat="1" ht="12.75"/>
    <row r="179" s="191" customFormat="1" ht="12.75"/>
    <row r="180" s="191" customFormat="1" ht="12.75"/>
    <row r="181" s="191" customFormat="1" ht="12.75"/>
    <row r="182" s="191" customFormat="1" ht="12.75"/>
    <row r="183" s="191" customFormat="1" ht="12.75"/>
    <row r="184" s="191" customFormat="1" ht="12.75"/>
    <row r="185" s="191" customFormat="1" ht="12.75"/>
    <row r="186" s="191" customFormat="1" ht="12.75"/>
    <row r="187" s="191" customFormat="1" ht="12.75"/>
    <row r="188" s="191" customFormat="1" ht="12.75"/>
    <row r="189" s="191" customFormat="1" ht="12.75"/>
    <row r="190" s="191" customFormat="1" ht="12.75"/>
    <row r="191" s="191" customFormat="1" ht="12.75"/>
    <row r="192" s="191" customFormat="1" ht="12.75"/>
    <row r="193" s="191" customFormat="1" ht="12.75"/>
    <row r="194" s="191" customFormat="1" ht="12.75"/>
    <row r="195" s="191" customFormat="1" ht="12.75"/>
    <row r="196" s="191" customFormat="1" ht="12.75"/>
    <row r="197" s="191" customFormat="1" ht="12.75"/>
    <row r="198" s="191" customFormat="1" ht="12.75"/>
    <row r="199" s="191" customFormat="1" ht="12.75"/>
    <row r="200" s="191" customFormat="1" ht="12.75"/>
    <row r="201" s="191" customFormat="1" ht="12.75"/>
    <row r="202" s="191" customFormat="1" ht="12.75"/>
    <row r="203" s="191" customFormat="1" ht="12.75"/>
    <row r="204" s="191" customFormat="1" ht="12.75"/>
    <row r="205" s="191" customFormat="1" ht="12.75"/>
    <row r="206" s="191" customFormat="1" ht="12.75"/>
    <row r="207" s="191" customFormat="1" ht="12.75"/>
    <row r="208" s="191" customFormat="1" ht="12.75"/>
    <row r="209" s="191" customFormat="1" ht="12.75"/>
    <row r="210" s="191" customFormat="1" ht="12.75"/>
    <row r="211" s="191" customFormat="1" ht="12.75"/>
    <row r="212" s="191" customFormat="1" ht="12.75"/>
    <row r="213" s="191" customFormat="1" ht="12.75"/>
    <row r="214" s="191" customFormat="1" ht="12.75"/>
    <row r="215" s="191" customFormat="1" ht="12.75"/>
    <row r="216" s="191" customFormat="1" ht="12.75"/>
    <row r="217" s="191" customFormat="1" ht="12.75"/>
    <row r="218" s="191" customFormat="1" ht="12.75"/>
    <row r="219" s="191" customFormat="1" ht="12.75"/>
    <row r="220" s="191" customFormat="1" ht="12.75"/>
    <row r="221" s="191" customFormat="1" ht="12.75"/>
    <row r="222" s="191" customFormat="1" ht="12.75"/>
    <row r="223" s="191" customFormat="1" ht="12.75"/>
    <row r="224" s="191" customFormat="1" ht="12.75"/>
    <row r="225" s="191" customFormat="1" ht="12.75"/>
    <row r="226" s="191" customFormat="1" ht="12.75"/>
    <row r="227" s="191" customFormat="1" ht="12.75"/>
    <row r="228" s="191" customFormat="1" ht="12.75"/>
    <row r="229" s="191" customFormat="1" ht="12.75"/>
    <row r="230" s="191" customFormat="1" ht="12.75"/>
    <row r="231" s="191" customFormat="1" ht="12.75"/>
    <row r="232" s="191" customFormat="1" ht="12.75"/>
    <row r="233" s="191" customFormat="1" ht="12.75"/>
    <row r="234" s="191" customFormat="1" ht="12.75"/>
    <row r="235" s="191" customFormat="1" ht="12.75"/>
    <row r="236" s="191" customFormat="1" ht="12.75"/>
    <row r="237" s="191" customFormat="1" ht="12.75"/>
    <row r="238" s="191" customFormat="1" ht="12.75"/>
    <row r="239" s="191" customFormat="1" ht="12.75"/>
    <row r="240" s="191" customFormat="1" ht="12.75"/>
    <row r="241" s="191" customFormat="1" ht="12.75"/>
    <row r="242" spans="15:17" ht="12.75">
      <c r="O242" s="191"/>
      <c r="P242" s="191"/>
      <c r="Q242" s="191"/>
    </row>
    <row r="243" spans="15:17" ht="12.75">
      <c r="O243" s="191"/>
      <c r="P243" s="191"/>
      <c r="Q243" s="191"/>
    </row>
    <row r="244" spans="15:17" ht="12.75">
      <c r="O244" s="191"/>
      <c r="P244" s="191"/>
      <c r="Q244" s="191"/>
    </row>
    <row r="245" spans="15:17" ht="12.75">
      <c r="O245" s="191"/>
      <c r="P245" s="191"/>
      <c r="Q245" s="191"/>
    </row>
    <row r="246" spans="15:17" ht="12.75">
      <c r="O246" s="191"/>
      <c r="P246" s="191"/>
      <c r="Q246" s="191"/>
    </row>
    <row r="247" spans="15:17" ht="12.75">
      <c r="O247" s="191"/>
      <c r="P247" s="191"/>
      <c r="Q247" s="191"/>
    </row>
    <row r="248" spans="15:17" ht="12.75">
      <c r="O248" s="191"/>
      <c r="P248" s="191"/>
      <c r="Q248" s="191"/>
    </row>
    <row r="249" spans="15:17" ht="12.75">
      <c r="O249" s="191"/>
      <c r="P249" s="191"/>
      <c r="Q249" s="191"/>
    </row>
    <row r="250" spans="15:17" ht="12.75">
      <c r="O250" s="191"/>
      <c r="P250" s="191"/>
      <c r="Q250" s="191"/>
    </row>
    <row r="251" spans="15:17" ht="12.75">
      <c r="O251" s="191"/>
      <c r="P251" s="191"/>
      <c r="Q251" s="191"/>
    </row>
    <row r="252" spans="15:17" ht="12.75">
      <c r="O252" s="191"/>
      <c r="P252" s="191"/>
      <c r="Q252" s="191"/>
    </row>
    <row r="253" spans="15:17" ht="12.75">
      <c r="O253" s="191"/>
      <c r="P253" s="191"/>
      <c r="Q253" s="191"/>
    </row>
    <row r="254" spans="15:17" ht="12.75">
      <c r="O254" s="191"/>
      <c r="P254" s="191"/>
      <c r="Q254" s="191"/>
    </row>
    <row r="255" spans="15:17" ht="12.75">
      <c r="O255" s="191"/>
      <c r="P255" s="191"/>
      <c r="Q255" s="191"/>
    </row>
    <row r="256" spans="15:17" ht="12.75">
      <c r="O256" s="191"/>
      <c r="P256" s="191"/>
      <c r="Q256" s="191"/>
    </row>
    <row r="257" spans="15:17" ht="12.75">
      <c r="O257" s="191"/>
      <c r="P257" s="191"/>
      <c r="Q257" s="191"/>
    </row>
    <row r="258" spans="15:17" ht="12.75">
      <c r="O258" s="191"/>
      <c r="P258" s="191"/>
      <c r="Q258" s="191"/>
    </row>
    <row r="259" spans="15:17" ht="12.75">
      <c r="O259" s="191"/>
      <c r="P259" s="191"/>
      <c r="Q259" s="191"/>
    </row>
    <row r="260" spans="15:17" ht="12.75">
      <c r="O260" s="191"/>
      <c r="P260" s="191"/>
      <c r="Q260" s="191"/>
    </row>
    <row r="261" spans="15:17" ht="12.75">
      <c r="O261" s="191"/>
      <c r="P261" s="191"/>
      <c r="Q261" s="191"/>
    </row>
    <row r="262" spans="15:17" ht="12.75">
      <c r="O262" s="191"/>
      <c r="P262" s="191"/>
      <c r="Q262" s="191"/>
    </row>
    <row r="263" spans="15:17" ht="12.75">
      <c r="O263" s="191"/>
      <c r="P263" s="191"/>
      <c r="Q263" s="191"/>
    </row>
    <row r="264" spans="15:17" ht="12.75">
      <c r="O264" s="191"/>
      <c r="P264" s="191"/>
      <c r="Q264" s="191"/>
    </row>
    <row r="265" spans="15:17" ht="12.75">
      <c r="O265" s="191"/>
      <c r="P265" s="191"/>
      <c r="Q265" s="191"/>
    </row>
    <row r="266" spans="15:17" ht="12.75">
      <c r="O266" s="191"/>
      <c r="P266" s="191"/>
      <c r="Q266" s="191"/>
    </row>
    <row r="267" spans="15:17" ht="12.75">
      <c r="O267" s="191"/>
      <c r="P267" s="191"/>
      <c r="Q267" s="191"/>
    </row>
    <row r="268" spans="15:17" ht="12.75">
      <c r="O268" s="191"/>
      <c r="P268" s="191"/>
      <c r="Q268" s="191"/>
    </row>
    <row r="269" spans="15:17" ht="12.75">
      <c r="O269" s="191"/>
      <c r="P269" s="191"/>
      <c r="Q269" s="191"/>
    </row>
    <row r="270" spans="15:17" ht="12.75">
      <c r="O270" s="191"/>
      <c r="P270" s="191"/>
      <c r="Q270" s="191"/>
    </row>
    <row r="271" spans="15:17" ht="12.75">
      <c r="O271" s="191"/>
      <c r="P271" s="191"/>
      <c r="Q271" s="191"/>
    </row>
    <row r="272" spans="15:17" ht="12.75">
      <c r="O272" s="191"/>
      <c r="P272" s="191"/>
      <c r="Q272" s="191"/>
    </row>
    <row r="273" spans="15:17" ht="12.75">
      <c r="O273" s="191"/>
      <c r="P273" s="191"/>
      <c r="Q273" s="191"/>
    </row>
    <row r="274" spans="15:17" ht="12.75">
      <c r="O274" s="191"/>
      <c r="P274" s="191"/>
      <c r="Q274" s="191"/>
    </row>
    <row r="275" spans="15:17" ht="12.75">
      <c r="O275" s="191"/>
      <c r="P275" s="191"/>
      <c r="Q275" s="191"/>
    </row>
    <row r="276" spans="15:17" ht="12.75">
      <c r="O276" s="191"/>
      <c r="P276" s="191"/>
      <c r="Q276" s="191"/>
    </row>
    <row r="277" spans="15:17" ht="12.75">
      <c r="O277" s="191"/>
      <c r="P277" s="191"/>
      <c r="Q277" s="191"/>
    </row>
    <row r="278" spans="15:17" ht="12.75">
      <c r="O278" s="191"/>
      <c r="P278" s="191"/>
      <c r="Q278" s="191"/>
    </row>
    <row r="279" spans="15:17" ht="12.75">
      <c r="O279" s="191"/>
      <c r="P279" s="191"/>
      <c r="Q279" s="191"/>
    </row>
  </sheetData>
  <sheetProtection sheet="1" objects="1" scenarios="1" formatCells="0" formatColumns="0" formatRows="0" insertColumns="0" insertRows="0"/>
  <mergeCells count="86">
    <mergeCell ref="B56:D56"/>
    <mergeCell ref="B57:D57"/>
    <mergeCell ref="B59:D59"/>
    <mergeCell ref="B60:D60"/>
    <mergeCell ref="J3:M3"/>
    <mergeCell ref="R118:S118"/>
    <mergeCell ref="R113:S113"/>
    <mergeCell ref="R114:S114"/>
    <mergeCell ref="R115:S115"/>
    <mergeCell ref="R116:S116"/>
    <mergeCell ref="A6:L6"/>
    <mergeCell ref="B102:C102"/>
    <mergeCell ref="B98:C98"/>
    <mergeCell ref="B97:C97"/>
    <mergeCell ref="R117:S117"/>
    <mergeCell ref="B87:C87"/>
    <mergeCell ref="B93:C93"/>
    <mergeCell ref="B94:C94"/>
    <mergeCell ref="B95:C95"/>
    <mergeCell ref="C76:G76"/>
    <mergeCell ref="C77:G77"/>
    <mergeCell ref="C78:G78"/>
    <mergeCell ref="B96:C96"/>
    <mergeCell ref="C86:G86"/>
    <mergeCell ref="C82:G82"/>
    <mergeCell ref="C83:G83"/>
    <mergeCell ref="C84:G84"/>
    <mergeCell ref="C85:G85"/>
    <mergeCell ref="B51:D51"/>
    <mergeCell ref="B24:D24"/>
    <mergeCell ref="B15:D15"/>
    <mergeCell ref="B16:D16"/>
    <mergeCell ref="B19:D19"/>
    <mergeCell ref="B18:D18"/>
    <mergeCell ref="B17:D17"/>
    <mergeCell ref="B50:D50"/>
    <mergeCell ref="B28:D28"/>
    <mergeCell ref="B29:D29"/>
    <mergeCell ref="B21:D21"/>
    <mergeCell ref="B27:D27"/>
    <mergeCell ref="B48:D48"/>
    <mergeCell ref="B31:D31"/>
    <mergeCell ref="B25:D25"/>
    <mergeCell ref="B26:D26"/>
    <mergeCell ref="B22:D22"/>
    <mergeCell ref="B23:D23"/>
    <mergeCell ref="B20:D20"/>
    <mergeCell ref="B14:D14"/>
    <mergeCell ref="B13:D13"/>
    <mergeCell ref="A12:D12"/>
    <mergeCell ref="A1:Q1"/>
    <mergeCell ref="A5:L5"/>
    <mergeCell ref="A7:L7"/>
    <mergeCell ref="A8:L8"/>
    <mergeCell ref="D9:F9"/>
    <mergeCell ref="H9:I9"/>
    <mergeCell ref="B32:D32"/>
    <mergeCell ref="B34:D34"/>
    <mergeCell ref="B35:D35"/>
    <mergeCell ref="B37:D37"/>
    <mergeCell ref="R124:S124"/>
    <mergeCell ref="R120:S120"/>
    <mergeCell ref="R121:S121"/>
    <mergeCell ref="R122:S122"/>
    <mergeCell ref="R123:S123"/>
    <mergeCell ref="B53:D53"/>
    <mergeCell ref="B44:D44"/>
    <mergeCell ref="B30:D30"/>
    <mergeCell ref="B33:D33"/>
    <mergeCell ref="B36:D36"/>
    <mergeCell ref="B39:D39"/>
    <mergeCell ref="B42:D42"/>
    <mergeCell ref="B38:D38"/>
    <mergeCell ref="B40:D40"/>
    <mergeCell ref="B41:D41"/>
    <mergeCell ref="B43:D43"/>
    <mergeCell ref="B45:D45"/>
    <mergeCell ref="B46:D46"/>
    <mergeCell ref="B47:D47"/>
    <mergeCell ref="C81:G81"/>
    <mergeCell ref="B62:D62"/>
    <mergeCell ref="C80:G80"/>
    <mergeCell ref="B54:D54"/>
    <mergeCell ref="B61:D61"/>
    <mergeCell ref="C79:G79"/>
    <mergeCell ref="C75:G75"/>
  </mergeCells>
  <printOptions/>
  <pageMargins left="0.35" right="0.3" top="0.77" bottom="0.24" header="0.63" footer="0.18"/>
  <pageSetup fitToHeight="1" fitToWidth="1" horizontalDpi="300" verticalDpi="3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Transportation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m-taylor</dc:creator>
  <cp:keywords/>
  <dc:description/>
  <cp:lastModifiedBy>Martha Raney Taylor</cp:lastModifiedBy>
  <cp:lastPrinted>2008-07-10T14:51:05Z</cp:lastPrinted>
  <dcterms:created xsi:type="dcterms:W3CDTF">2007-12-05T17:12:24Z</dcterms:created>
  <dcterms:modified xsi:type="dcterms:W3CDTF">2009-06-09T16:52:04Z</dcterms:modified>
  <cp:category/>
  <cp:version/>
  <cp:contentType/>
  <cp:contentStatus/>
</cp:coreProperties>
</file>